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OP\I. ütem\TOP-3.1.1-15\Bőcs TOP-3.1.1-15-BO1-2016-00010\Megvalósítás\3. mérföldkő\Kiviteli_Tervdokumentáció\"/>
    </mc:Choice>
  </mc:AlternateContent>
  <bookViews>
    <workbookView xWindow="10620" yWindow="-30" windowWidth="9345" windowHeight="9900" tabRatio="767"/>
  </bookViews>
  <sheets>
    <sheet name="Bőcs út - Záradék" sheetId="1" r:id="rId1"/>
    <sheet name="Bőcs út - Összesítő" sheetId="2" r:id="rId2"/>
    <sheet name="Bőcs út - Tételek" sheetId="3" r:id="rId3"/>
  </sheets>
  <definedNames>
    <definedName name="_xlnm.Print_Titles" localSheetId="2">'Bőcs út - Tételek'!$1:$1</definedName>
    <definedName name="_xlnm.Print_Area" localSheetId="2">'Bőcs út - Tételek'!$A$1:$I$119</definedName>
    <definedName name="_xlnm.Print_Area" localSheetId="0">'Bőcs út - Záradék'!$A$1:$D$29</definedName>
  </definedNames>
  <calcPr calcId="152511"/>
</workbook>
</file>

<file path=xl/calcChain.xml><?xml version="1.0" encoding="utf-8"?>
<calcChain xmlns="http://schemas.openxmlformats.org/spreadsheetml/2006/main">
  <c r="H115" i="3" l="1"/>
  <c r="I115" i="3"/>
  <c r="I113" i="3" l="1"/>
  <c r="H113" i="3"/>
  <c r="I5" i="3" l="1"/>
  <c r="H5" i="3"/>
  <c r="H72" i="3"/>
  <c r="I72" i="3"/>
  <c r="H74" i="3"/>
  <c r="I74" i="3"/>
  <c r="H13" i="3"/>
  <c r="I13" i="3"/>
  <c r="I7" i="3" l="1"/>
  <c r="C3" i="2" s="1"/>
  <c r="H7" i="3"/>
  <c r="B3" i="2" s="1"/>
  <c r="I21" i="3"/>
  <c r="H21" i="3"/>
  <c r="H117" i="3" l="1"/>
  <c r="H11" i="3"/>
  <c r="H19" i="3" l="1"/>
  <c r="I19" i="3"/>
  <c r="H94" i="3"/>
  <c r="I94" i="3"/>
  <c r="H101" i="3"/>
  <c r="I101" i="3"/>
  <c r="H99" i="3"/>
  <c r="I99" i="3"/>
  <c r="H59" i="3"/>
  <c r="I59" i="3"/>
  <c r="H25" i="3"/>
  <c r="I25" i="3"/>
  <c r="H96" i="3"/>
  <c r="I96" i="3"/>
  <c r="H105" i="3"/>
  <c r="I105" i="3"/>
  <c r="H62" i="3"/>
  <c r="I62" i="3"/>
  <c r="H57" i="3"/>
  <c r="I57" i="3"/>
  <c r="H70" i="3"/>
  <c r="I70" i="3"/>
  <c r="H92" i="3"/>
  <c r="I92" i="3"/>
  <c r="H103" i="3"/>
  <c r="I103" i="3"/>
  <c r="H107" i="3"/>
  <c r="I107" i="3"/>
  <c r="I11" i="3"/>
  <c r="I117" i="3"/>
  <c r="H109" i="3" l="1"/>
  <c r="B8" i="2" s="1"/>
  <c r="I109" i="3"/>
  <c r="C8" i="2" s="1"/>
  <c r="H119" i="3"/>
  <c r="B9" i="2" s="1"/>
  <c r="I64" i="3"/>
  <c r="C6" i="2" s="1"/>
  <c r="I119" i="3"/>
  <c r="C9" i="2" s="1"/>
  <c r="H64" i="3"/>
  <c r="B6" i="2" s="1"/>
  <c r="H17" i="3"/>
  <c r="I68" i="3"/>
  <c r="H31" i="3"/>
  <c r="I49" i="3"/>
  <c r="I51" i="3"/>
  <c r="I27" i="3"/>
  <c r="H27" i="3"/>
  <c r="I82" i="3"/>
  <c r="H82" i="3"/>
  <c r="H79" i="3"/>
  <c r="I79" i="3"/>
  <c r="H85" i="3"/>
  <c r="I85" i="3"/>
  <c r="I76" i="3"/>
  <c r="H76" i="3"/>
  <c r="H47" i="3"/>
  <c r="I47" i="3"/>
  <c r="I53" i="3" l="1"/>
  <c r="C5" i="2" s="1"/>
  <c r="I88" i="3"/>
  <c r="C7" i="2" s="1"/>
  <c r="H41" i="3"/>
  <c r="I31" i="3"/>
  <c r="H68" i="3"/>
  <c r="H88" i="3" s="1"/>
  <c r="B7" i="2" s="1"/>
  <c r="I17" i="3"/>
  <c r="H49" i="3"/>
  <c r="H33" i="3"/>
  <c r="H51" i="3"/>
  <c r="H29" i="3"/>
  <c r="I15" i="3"/>
  <c r="H15" i="3"/>
  <c r="I41" i="3"/>
  <c r="H35" i="3"/>
  <c r="I35" i="3"/>
  <c r="H23" i="3"/>
  <c r="I23" i="3"/>
  <c r="H53" i="3" l="1"/>
  <c r="B5" i="2" s="1"/>
  <c r="I29" i="3"/>
  <c r="I33" i="3"/>
  <c r="H37" i="3"/>
  <c r="I37" i="3"/>
  <c r="H39" i="3" l="1"/>
  <c r="I39" i="3"/>
  <c r="I43" i="3" s="1"/>
  <c r="H43" i="3" l="1"/>
  <c r="B4" i="2" s="1"/>
  <c r="B11" i="2" s="1"/>
  <c r="C4" i="2"/>
  <c r="D20" i="1" s="1"/>
  <c r="D21" i="1" s="1"/>
  <c r="C20" i="1" l="1"/>
  <c r="C21" i="1" s="1"/>
  <c r="C22" i="1" s="1"/>
  <c r="C23" i="1" s="1"/>
  <c r="C24" i="1" s="1"/>
  <c r="C11" i="2"/>
</calcChain>
</file>

<file path=xl/sharedStrings.xml><?xml version="1.0" encoding="utf-8"?>
<sst xmlns="http://schemas.openxmlformats.org/spreadsheetml/2006/main" count="195" uniqueCount="135">
  <si>
    <t xml:space="preserve">Név :                                  </t>
  </si>
  <si>
    <t xml:space="preserve">                                       </t>
  </si>
  <si>
    <t xml:space="preserve">Cím :                                  </t>
  </si>
  <si>
    <t xml:space="preserve"> Kelt:      20.. év...........hó...nap </t>
  </si>
  <si>
    <t xml:space="preserve"> Szám         :.............           </t>
  </si>
  <si>
    <t xml:space="preserve"> KSH besorolás:.....................   </t>
  </si>
  <si>
    <t xml:space="preserve"> Teljesítés:20.. év...........hó...nap </t>
  </si>
  <si>
    <t xml:space="preserve">A munka leírása:                       </t>
  </si>
  <si>
    <t xml:space="preserve"> Készítette   :.....................   </t>
  </si>
  <si>
    <t xml:space="preserve">                                                                              </t>
  </si>
  <si>
    <t xml:space="preserve">Készült:                                                                      </t>
  </si>
  <si>
    <t>Költségvetés főösszesítő</t>
  </si>
  <si>
    <t>Megnevezés</t>
  </si>
  <si>
    <t>Anyagköltség</t>
  </si>
  <si>
    <t>Díjköltség</t>
  </si>
  <si>
    <t>1. Építmény közvetlen költségei</t>
  </si>
  <si>
    <t>1.1 Közvetlen önköltség összesen</t>
  </si>
  <si>
    <t>2.1 ÁFA vetítési alap</t>
  </si>
  <si>
    <t>2.2 Áfa</t>
  </si>
  <si>
    <t>3.  A munka ára</t>
  </si>
  <si>
    <t>Aláírás</t>
  </si>
  <si>
    <t>Munkanem megnevezése</t>
  </si>
  <si>
    <t>Anyag összege</t>
  </si>
  <si>
    <t>Díj összege</t>
  </si>
  <si>
    <t>Irtás, föld- és sziklamunka</t>
  </si>
  <si>
    <t>Útburkolat alap és makadámburkolat készítése</t>
  </si>
  <si>
    <t>Kőburkolat készítése</t>
  </si>
  <si>
    <t>Bitumenes alap és makadámburkolat készítése</t>
  </si>
  <si>
    <t>Útpályatartozékok készítése</t>
  </si>
  <si>
    <t>Összesen:</t>
  </si>
  <si>
    <t>Ssz.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</si>
  <si>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</si>
  <si>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</si>
  <si>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</si>
  <si>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</si>
  <si>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</si>
  <si>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</si>
  <si>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</si>
  <si>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</si>
  <si>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db</t>
  </si>
  <si>
    <t>10 m2</t>
  </si>
  <si>
    <t>m3</t>
  </si>
  <si>
    <t>m2</t>
  </si>
  <si>
    <t>21-004-005</t>
  </si>
  <si>
    <t>Tükörkészítés tömörítés nélkül, sík felületen gépi erővelkiegészítő kézi munkával 
talajosztály: I-IV.</t>
  </si>
  <si>
    <t>21-004-4.1.2-0120231</t>
  </si>
  <si>
    <t>Talajjavító réteg készítése vonalas létesítményeknél, 3,00 m szélességig vagy építményen belül, osztályozatlan kavicsból Természetes szemmegoszlású homokos kavics, THK 0/24 QTT, KŐKA, Alsózsolca</t>
  </si>
  <si>
    <t>21-004-6.1</t>
  </si>
  <si>
    <t>Padkarendezés gépi erővel, kiegészítő kézi munkával, I-IV. oszt. talajban, vastagság 10,0 cm-ig</t>
  </si>
  <si>
    <t>21-006-1.1.4</t>
  </si>
  <si>
    <t>Bevágási szelvény bővítése 3,00 m-nél kisebb vastagságban, földkitermeléssel, töltés- vagy depóniaképzéssel, tömörítés nélkül, I-IV. oszt.talajban, gépi erővel, szállítás nélkül</t>
  </si>
  <si>
    <t>21-006-2.19</t>
  </si>
  <si>
    <t>Töltésszélesítés 4,00 m szélességig, földkitermeléssel, töltésépítéssel, tömörítés és rézsűképzés nélkül, I-IV. oszt. talajban, gépi erővel, szállítás nélkül</t>
  </si>
  <si>
    <t>"K"</t>
  </si>
  <si>
    <t>Töltésszélesítéshez szükséges földanyag beszállítása anyagnyerő helyről</t>
  </si>
  <si>
    <t>21-008-2.1.2</t>
  </si>
  <si>
    <t>Tömörítés bármely tömörítési osztályban gépi erővel, nagy felületen, tömörségi fok: 90%</t>
  </si>
  <si>
    <t>21-008-2.1.3</t>
  </si>
  <si>
    <t>Tömörítés bármely tömörítési osztályban gépi erővel, nagy felületen, tömörségi fok: 95%</t>
  </si>
  <si>
    <t>21-008-3.1.2</t>
  </si>
  <si>
    <t>Simító hengerlés a földmű (tükör és padka) felületén, gépi erővel, 3,0 m-nél nagyobb szélességnél</t>
  </si>
  <si>
    <t>21-011-1.</t>
  </si>
  <si>
    <t xml:space="preserve">Föld és humusz felrakása szállítóeszközre, géppel, </t>
  </si>
  <si>
    <t xml:space="preserve">Bontási törmelék felrakása szállítóeszközre, géppel, </t>
  </si>
  <si>
    <t>21-011-11.3</t>
  </si>
  <si>
    <r>
      <t>Bontási törmelék konténeres elszállítása, lerakása, lerakóhelyi díjjal, 5,0 m</t>
    </r>
    <r>
      <rPr>
        <vertAlign val="superscript"/>
        <sz val="10"/>
        <color indexed="8"/>
        <rFont val="Times New Roman CE"/>
        <charset val="238"/>
      </rPr>
      <t>3</t>
    </r>
    <r>
      <rPr>
        <sz val="10"/>
        <color indexed="8"/>
        <rFont val="Times New Roman CE"/>
        <charset val="238"/>
      </rPr>
      <t>-es konténerbe</t>
    </r>
  </si>
  <si>
    <t>21-011-11.7</t>
  </si>
  <si>
    <r>
      <t>Föld és humusz konténeres elszállítása, lerakása, lerakóhelyi díjjal, 5,0 m</t>
    </r>
    <r>
      <rPr>
        <vertAlign val="superscript"/>
        <sz val="10"/>
        <color indexed="8"/>
        <rFont val="Times New Roman CE"/>
        <charset val="238"/>
      </rPr>
      <t>3</t>
    </r>
    <r>
      <rPr>
        <sz val="10"/>
        <color indexed="8"/>
        <rFont val="Times New Roman CE"/>
        <charset val="238"/>
      </rPr>
      <t>-es konténerbe</t>
    </r>
  </si>
  <si>
    <t>Munkanem összesen:</t>
  </si>
  <si>
    <t>Útburkolat alap és makadámburkolat</t>
  </si>
  <si>
    <t>61-001-2.2</t>
  </si>
  <si>
    <t>Útalapbeton, valamint hidraulikus kötőanyaggal vagy bitumennel stabilizált rétegek bontása, géppel, hidraulikus bontófejjel</t>
  </si>
  <si>
    <t>61-002-1.1-0130232</t>
  </si>
  <si>
    <t>Mechanikailag stabilizált alapréteg készítése útgyaluval, M56 jelű, 15-25 cm vastagságban Útépítési zúzottkő, M56 Colas-Északkő, Tarcal</t>
  </si>
  <si>
    <t>61-003-2.1-1710020</t>
  </si>
  <si>
    <t>Telepen kevert hidraulikus vagy vegyes kötőanyagú stabilizált réteg készítése, 2,00 m-nél nagyobb szélességben, CKt-2 vagy CTt-2 jelű keverékből CTt-2 jelű, cement kötőanyagú talaj, Gy-R60 (70/100) bitumenemulzió (új név: C 60 B1)</t>
  </si>
  <si>
    <t>62-001-1.1</t>
  </si>
  <si>
    <t>Szegélyek bontása bármely anyagból; kiemelt vagy süllyesztett szegélyek, futósorok, betongerendával</t>
  </si>
  <si>
    <t>m</t>
  </si>
  <si>
    <t>62-002-1.4.1-0610703</t>
  </si>
  <si>
    <t>Kiemelt szegély készítése, alapárok kiemelésével, beton alapgerendával és megtámasztással, hézagolással, előregyártott szegélykőből vagy cölöpökből 25 cm hosszú elemekből A Beton-Viacolor kiemelt szegélykő, 30x25x15 cm, szürke C12/15 - XN(H) földnedves</t>
  </si>
  <si>
    <r>
      <t>kavicsbeton keverék CEM 32,5 pc. D</t>
    </r>
    <r>
      <rPr>
        <vertAlign val="subscript"/>
        <sz val="10"/>
        <color indexed="8"/>
        <rFont val="Times New Roman CE"/>
        <charset val="238"/>
      </rPr>
      <t>max</t>
    </r>
    <r>
      <rPr>
        <sz val="10"/>
        <color indexed="8"/>
        <rFont val="Times New Roman CE"/>
        <charset val="238"/>
      </rPr>
      <t xml:space="preserve"> = 16 mm, m = 6,3 finomsági modulussal</t>
    </r>
  </si>
  <si>
    <t>62-002-21.3-0617721</t>
  </si>
  <si>
    <t>Egyéb használatos szegélykövek, útszegélyek készítése, alapárok kiemelése nélkül, betonhézagolással, 100 cm hosszú elemekből SEMMELROCK kerti szegély 100x25x5 cm, szürke</t>
  </si>
  <si>
    <t>Bitumenes alap és makadámburkolat</t>
  </si>
  <si>
    <t>63-001-2.2</t>
  </si>
  <si>
    <t>Zúzalékos aszfaltszőnyegek, aszfaltbetonok és öntött aszfaltok bontása, kötőréteggel együtt, géppel, hidraulikus bontófejjel</t>
  </si>
  <si>
    <t>63-001-0</t>
  </si>
  <si>
    <t>Aszfaltburkolat vágása</t>
  </si>
  <si>
    <t>63-103-1.1.1.1-0750001</t>
  </si>
  <si>
    <t>Egyéb közutak bitumenes burkolatának készítése, hengerelt aszfalt alapréteg készítése (AC), a meglévő alap felületének előzetes letakarításával, bitumenemulziós alápermetezéssel, 3,2 méter szélességig, AC 16 alap aszfaltkeverékből,</t>
  </si>
  <si>
    <t xml:space="preserve"> 45-160 mm vastagságban terítve Alapréteg AC16 alap 35/50, AC16 alap 50/70 típusú bitumennel, N igénybevételi kat. alapréteg, zúzalékkal, homokkal</t>
  </si>
  <si>
    <t>63-103-1.11.1.4-0750101</t>
  </si>
  <si>
    <t>Egyéb közutak bitumenes burkolatának készítése, kiegyenlítő rétegként építhető aszfaltkeverékek (AC), az alapréteg szennyezettségének előzetes eltávolításával, bitumenemulziós permetezéssel, 3,2 méter szélességig, AC 11 kötő aszfaltkeverékből,</t>
  </si>
  <si>
    <t>25-60 mm vastagságban terítve Kiegyenlítő réteg AC11 kötő 35/50, AC11 kötő 50/70 típusú bitumennel, N igénybevételi kat. útszakaszok kötőrétege, homokkal, zúzott kővel</t>
  </si>
  <si>
    <t>63-103-1.31.1.3-0750206</t>
  </si>
  <si>
    <t xml:space="preserve">Egyéb közutak bitumenes burkolatának készítése, hengerelt aszfalt kopóréteg készítése (AC), az alatta lévő réteg felületének előzetes letakarításával és bitumenes permetezéssel, 3,2 méter szélességig, AC 11 kopó aszfaltkeverékből, </t>
  </si>
  <si>
    <t xml:space="preserve"> 35-55 mm vastagságban terítve Kopóréteg AC11 kopó 50/70, AC11 kopó 70/100 típusú bitumennel, N igénybevételi kat. útszakaszok kopórétege, homokkal, zúzalékkal</t>
  </si>
  <si>
    <t>63-103-1.31.1.2-0750202</t>
  </si>
  <si>
    <t>Egyéb közutak bitumenes burkolatának készítése, hengerelt aszfalt kopóréteg készítése (AC), az alatta lévő réteg felületének előzetes letakarításával és bitumenes permetezéssel, 3,2 méter szélességig, AC 8 kopó aszfaltkeverékből, 25-45 mm vastagságban</t>
  </si>
  <si>
    <t>terítve Kopóréteg AC8 kopó 50/70, AC8 kopó 70/100 típusú bitumennel, N igénybevételi kat. útszakaszok kopórétege, homokkal, zúzalékkal</t>
  </si>
  <si>
    <t>68-002-1.1-0020445</t>
  </si>
  <si>
    <t>Közúti jelző- és útbaigazító táblák fémanyagúoszlopainak elhelyezése betonalappal,földmunkával, I-IV. osztályú talajban, 89 mm átmérőjű alumínium oszlop, 1,5-5,5 m hosszú, előregyártott betonalappal Horganyzott tartóoszlop 89x3000</t>
  </si>
  <si>
    <t>Közúti jelző- és útbaigazító táblák felszerelése, útvonaltípust, elsőbbséget szabályozó, utasítást adó, tilalmi, tilalmat, veszélyt, tájékoztatást adó jelzőtáblák és útbaigazítást adó táblák, 2-2 bilincskészlettel Alumínium utasítást adó jelzőtábla,</t>
  </si>
  <si>
    <t>68-002-2.1-0020090</t>
  </si>
  <si>
    <t>Közúti jelző- és útbaigazító táblák felszerelése, útvonaltípust, elsőbbséget szabályozó, utasítást adó, tilalmi, tilalmat, veszélyt, tájékoztatást adó jelzőtáblák és útbaigazítást adó táblák, 2-2 bilincskészlettel Alumínium elsőbbségadás kötelező</t>
  </si>
  <si>
    <t>jelzőtábla, fényvisszaverő, 600 mm HI</t>
  </si>
  <si>
    <t>68-002-2.3-0020130</t>
  </si>
  <si>
    <t>Közúti jelző- és útbaigazító táblák felszerelése, kiegészítő táblák, 1-1 bilincskészlettel Alumínium kiegészítő jelzőtábla, fényvisszaverő, 350x350 mm HI</t>
  </si>
  <si>
    <t>68-003-1.2.2-0020291</t>
  </si>
  <si>
    <t>Egyéb munkák</t>
  </si>
  <si>
    <t>Költségtérítés tételek</t>
  </si>
  <si>
    <t>19-010-1.21.2</t>
  </si>
  <si>
    <t>Általános teendők befejezés szakaszában, megvalósulási tervdokumentáció elkészítése</t>
  </si>
  <si>
    <t>21-001-1.2.2</t>
  </si>
  <si>
    <t>Egyes fák kitermelése tuskóirtással, legallyazással és darabolással, kézi szerszámokkal, III. oszt. talajban, törzsátmérő: 21-40 cm között</t>
  </si>
  <si>
    <t>21-001-6.2</t>
  </si>
  <si>
    <t>Bozót- és cserjeirtás, tövek átmérője 4,1-10,0 cm</t>
  </si>
  <si>
    <t>Padkaanyag beszállítása anyagnyerő helyről</t>
  </si>
  <si>
    <t>63-001-3.2</t>
  </si>
  <si>
    <t>Aszfaltburkolatok felső rétegének lemaratása, hideg eljárással, 2,0 cm vastagságig, 200 m²-nél nagyobb felületen</t>
  </si>
  <si>
    <t>63-001-3.4</t>
  </si>
  <si>
    <t>Aszfaltburkolatok felső rétegének lemaratása, hideg eljárással, további 1,0 cm vastagságban, 200 m²-nél nagyobb  felületen</t>
  </si>
  <si>
    <t>68-003-1.2.1-0020292</t>
  </si>
  <si>
    <t>Útburkolati jelek készítése, oldószeres hidegplasztik festékkel, kézi jel Hidegplasztik festékek Remo 2000 fehér vagy sárga (kenhető)</t>
  </si>
  <si>
    <t>Útburkolati jelek készítése, oldószeres hidegplasztik festékkel, gépi jel Hidegplasztik festékek Remo 2000 fehér vagy sárga (kenhető)</t>
  </si>
  <si>
    <t>Bőcs településen belüli kerékpárút és körforgalom építése.</t>
  </si>
  <si>
    <t>68-002-2.2</t>
  </si>
  <si>
    <t>68-002-2.1</t>
  </si>
  <si>
    <t xml:space="preserve">Közúti jelző- és útbaigazító táblák felszerelése, tájékoztatást adó- és útbaigazító jelzőtáblák, 2-2 bilincskészlettel Alumínium tájékoztatást adó jelzőtábla, fényvisszaverő, </t>
  </si>
  <si>
    <t>Ideiglenes forgalomtechnika kialakítása kerékpárút építésénél 100 m-es szakaszokban</t>
  </si>
  <si>
    <t>Járda és kerékpárút építési munkái</t>
  </si>
  <si>
    <t>Geodéziai feladatok elvégzése</t>
  </si>
  <si>
    <t>Meglévő buszváró felépítményének áthelyezése új helyre, ( alapozás és falazat építés, felépítmény áthelyezés)</t>
  </si>
  <si>
    <t>Meglévő szobor áthelyezése (új alapzat építése, szobor átdaruzása)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</si>
</sst>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 CE"/>
      <charset val="238"/>
    </font>
    <font>
      <sz val="10"/>
      <color theme="1"/>
      <name val="Times New Roman CE"/>
      <charset val="238"/>
    </font>
    <font>
      <vertAlign val="superscript"/>
      <sz val="10"/>
      <color indexed="8"/>
      <name val="Times New Roman CE"/>
      <charset val="238"/>
    </font>
    <font>
      <sz val="10"/>
      <color indexed="8"/>
      <name val="Times New Roman CE"/>
      <charset val="238"/>
    </font>
    <font>
      <vertAlign val="subscript"/>
      <sz val="10"/>
      <color indexed="8"/>
      <name val="Times New Roman CE"/>
      <charset val="238"/>
    </font>
    <font>
      <sz val="10"/>
      <color rgb="FFFF0000"/>
      <name val="Times New Roman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vertical="top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top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3" fontId="1" fillId="0" borderId="0" xfId="0" applyNumberFormat="1" applyFont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49" fontId="4" fillId="0" borderId="0" xfId="0" applyNumberFormat="1" applyFont="1" applyFill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4" fillId="0" borderId="0" xfId="0" applyFont="1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3" fontId="3" fillId="0" borderId="3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Alignment="1">
      <alignment horizontal="right" vertical="top" wrapText="1"/>
    </xf>
    <xf numFmtId="0" fontId="4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top" indent="2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 vertical="top" wrapText="1"/>
    </xf>
    <xf numFmtId="3" fontId="8" fillId="0" borderId="0" xfId="0" applyNumberFormat="1" applyFont="1" applyFill="1" applyAlignment="1">
      <alignment horizontal="right" vertical="top" wrapText="1"/>
    </xf>
    <xf numFmtId="0" fontId="8" fillId="0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49" fontId="8" fillId="0" borderId="0" xfId="0" applyNumberFormat="1" applyFont="1" applyFill="1" applyAlignment="1">
      <alignment vertical="top" wrapText="1"/>
    </xf>
    <xf numFmtId="3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view="pageBreakPreview" topLeftCell="A4" zoomScaleSheetLayoutView="100" workbookViewId="0">
      <selection activeCell="C43" sqref="C43"/>
    </sheetView>
  </sheetViews>
  <sheetFormatPr defaultRowHeight="15.75" x14ac:dyDescent="0.25"/>
  <cols>
    <col min="1" max="1" width="36.42578125" style="1" customWidth="1"/>
    <col min="2" max="2" width="10.7109375" style="1" customWidth="1"/>
    <col min="3" max="4" width="15.7109375" style="2" customWidth="1"/>
    <col min="5" max="5" width="9.140625" style="1"/>
    <col min="6" max="8" width="6" style="1" customWidth="1"/>
    <col min="9" max="16384" width="9.140625" style="1"/>
  </cols>
  <sheetData>
    <row r="1" spans="1:4" x14ac:dyDescent="0.25">
      <c r="A1" s="52"/>
      <c r="B1" s="53"/>
      <c r="C1" s="53"/>
      <c r="D1" s="53"/>
    </row>
    <row r="2" spans="1:4" x14ac:dyDescent="0.25">
      <c r="A2" s="52"/>
      <c r="B2" s="53"/>
      <c r="C2" s="53"/>
      <c r="D2" s="53"/>
    </row>
    <row r="3" spans="1:4" x14ac:dyDescent="0.25">
      <c r="A3" s="52"/>
      <c r="B3" s="53"/>
      <c r="C3" s="53"/>
      <c r="D3" s="53"/>
    </row>
    <row r="5" spans="1:4" x14ac:dyDescent="0.25">
      <c r="A5" s="1" t="s">
        <v>0</v>
      </c>
      <c r="C5" s="2" t="s">
        <v>1</v>
      </c>
    </row>
    <row r="6" spans="1:4" x14ac:dyDescent="0.25">
      <c r="A6" s="1" t="s">
        <v>1</v>
      </c>
      <c r="C6" s="2" t="s">
        <v>1</v>
      </c>
    </row>
    <row r="7" spans="1:4" x14ac:dyDescent="0.25">
      <c r="A7" s="1" t="s">
        <v>2</v>
      </c>
      <c r="C7" s="2" t="s">
        <v>3</v>
      </c>
    </row>
    <row r="8" spans="1:4" x14ac:dyDescent="0.25">
      <c r="A8" s="1" t="s">
        <v>1</v>
      </c>
      <c r="C8" s="2" t="s">
        <v>4</v>
      </c>
    </row>
    <row r="9" spans="1:4" x14ac:dyDescent="0.25">
      <c r="A9" s="1" t="s">
        <v>1</v>
      </c>
      <c r="C9" s="2" t="s">
        <v>5</v>
      </c>
    </row>
    <row r="10" spans="1:4" x14ac:dyDescent="0.25">
      <c r="A10" s="1" t="s">
        <v>1</v>
      </c>
      <c r="C10" s="2" t="s">
        <v>6</v>
      </c>
    </row>
    <row r="11" spans="1:4" x14ac:dyDescent="0.25">
      <c r="A11" s="1" t="s">
        <v>7</v>
      </c>
      <c r="C11" s="2" t="s">
        <v>8</v>
      </c>
    </row>
    <row r="12" spans="1:4" ht="32.25" customHeight="1" x14ac:dyDescent="0.25">
      <c r="A12" s="42" t="s">
        <v>126</v>
      </c>
    </row>
    <row r="13" spans="1:4" ht="24" customHeight="1" x14ac:dyDescent="0.25">
      <c r="A13" s="43" t="s">
        <v>131</v>
      </c>
    </row>
    <row r="14" spans="1:4" x14ac:dyDescent="0.25">
      <c r="A14" s="1" t="s">
        <v>9</v>
      </c>
    </row>
    <row r="15" spans="1:4" x14ac:dyDescent="0.25">
      <c r="A15" s="1" t="s">
        <v>10</v>
      </c>
    </row>
    <row r="16" spans="1:4" x14ac:dyDescent="0.25">
      <c r="A16" s="1" t="s">
        <v>9</v>
      </c>
    </row>
    <row r="18" spans="1:4" s="3" customFormat="1" ht="27" customHeight="1" x14ac:dyDescent="0.25">
      <c r="A18" s="54" t="s">
        <v>11</v>
      </c>
      <c r="B18" s="55"/>
      <c r="C18" s="55"/>
      <c r="D18" s="55"/>
    </row>
    <row r="19" spans="1:4" s="3" customFormat="1" ht="27" customHeight="1" x14ac:dyDescent="0.25">
      <c r="A19" s="4" t="s">
        <v>12</v>
      </c>
      <c r="B19" s="4"/>
      <c r="C19" s="5" t="s">
        <v>13</v>
      </c>
      <c r="D19" s="5" t="s">
        <v>14</v>
      </c>
    </row>
    <row r="20" spans="1:4" s="3" customFormat="1" ht="27" customHeight="1" x14ac:dyDescent="0.25">
      <c r="A20" s="4" t="s">
        <v>15</v>
      </c>
      <c r="B20" s="4"/>
      <c r="C20" s="6">
        <f>ROUND(SUM('Bőcs út - Összesítő'!B2:B9),0)</f>
        <v>0</v>
      </c>
      <c r="D20" s="6">
        <f>ROUND(SUM('Bőcs út - Összesítő'!C2:C9),0)</f>
        <v>0</v>
      </c>
    </row>
    <row r="21" spans="1:4" s="3" customFormat="1" ht="27" customHeight="1" x14ac:dyDescent="0.25">
      <c r="A21" s="4" t="s">
        <v>16</v>
      </c>
      <c r="B21" s="4"/>
      <c r="C21" s="6">
        <f>ROUND(C20,0)</f>
        <v>0</v>
      </c>
      <c r="D21" s="6">
        <f>ROUND(D20,0)</f>
        <v>0</v>
      </c>
    </row>
    <row r="22" spans="1:4" s="3" customFormat="1" ht="27" customHeight="1" x14ac:dyDescent="0.25">
      <c r="A22" s="3" t="s">
        <v>17</v>
      </c>
      <c r="C22" s="56">
        <f>ROUND(C21+D21,0)</f>
        <v>0</v>
      </c>
      <c r="D22" s="56"/>
    </row>
    <row r="23" spans="1:4" s="3" customFormat="1" ht="27" customHeight="1" x14ac:dyDescent="0.25">
      <c r="A23" s="4" t="s">
        <v>18</v>
      </c>
      <c r="B23" s="7">
        <v>0.27</v>
      </c>
      <c r="C23" s="57">
        <f>ROUND(C22*B23,0)</f>
        <v>0</v>
      </c>
      <c r="D23" s="57"/>
    </row>
    <row r="24" spans="1:4" s="3" customFormat="1" ht="27" customHeight="1" x14ac:dyDescent="0.25">
      <c r="A24" s="4" t="s">
        <v>19</v>
      </c>
      <c r="B24" s="4"/>
      <c r="C24" s="50">
        <f>ROUND(C22+C23,0)</f>
        <v>0</v>
      </c>
      <c r="D24" s="50"/>
    </row>
    <row r="25" spans="1:4" s="3" customFormat="1" ht="27" customHeight="1" x14ac:dyDescent="0.25">
      <c r="C25" s="8"/>
      <c r="D25" s="8"/>
    </row>
    <row r="28" spans="1:4" x14ac:dyDescent="0.25">
      <c r="B28" s="51" t="s">
        <v>20</v>
      </c>
      <c r="C28" s="51"/>
    </row>
    <row r="30" spans="1:4" x14ac:dyDescent="0.25">
      <c r="A30" s="9"/>
    </row>
    <row r="31" spans="1:4" x14ac:dyDescent="0.25">
      <c r="A31" s="9"/>
    </row>
    <row r="32" spans="1:4" x14ac:dyDescent="0.25">
      <c r="A32" s="9"/>
    </row>
  </sheetData>
  <mergeCells count="8">
    <mergeCell ref="C24:D24"/>
    <mergeCell ref="B28:C28"/>
    <mergeCell ref="A1:D1"/>
    <mergeCell ref="A2:D2"/>
    <mergeCell ref="A3:D3"/>
    <mergeCell ref="A18:D18"/>
    <mergeCell ref="C22:D22"/>
    <mergeCell ref="C23:D23"/>
  </mergeCells>
  <pageMargins left="1" right="1" top="1" bottom="1" header="0.41666666666666669" footer="0.41666666666666669"/>
  <pageSetup paperSize="9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view="pageBreakPreview" topLeftCell="A2" zoomScaleSheetLayoutView="100" workbookViewId="0">
      <selection activeCell="B9" sqref="B9"/>
    </sheetView>
  </sheetViews>
  <sheetFormatPr defaultRowHeight="15.75" x14ac:dyDescent="0.25"/>
  <cols>
    <col min="1" max="1" width="36.42578125" style="15" customWidth="1"/>
    <col min="2" max="3" width="20.7109375" style="16" customWidth="1"/>
    <col min="4" max="16384" width="9.140625" style="15"/>
  </cols>
  <sheetData>
    <row r="1" spans="1:3" s="10" customFormat="1" ht="48" customHeight="1" x14ac:dyDescent="0.25">
      <c r="A1" s="10" t="s">
        <v>21</v>
      </c>
      <c r="B1" s="11" t="s">
        <v>22</v>
      </c>
      <c r="C1" s="11" t="s">
        <v>23</v>
      </c>
    </row>
    <row r="2" spans="1:3" s="12" customFormat="1" ht="27.75" customHeight="1" x14ac:dyDescent="0.25">
      <c r="B2" s="13"/>
      <c r="C2" s="13"/>
    </row>
    <row r="3" spans="1:3" s="12" customFormat="1" ht="27.75" customHeight="1" x14ac:dyDescent="0.25">
      <c r="A3" s="12" t="s">
        <v>111</v>
      </c>
      <c r="B3" s="13">
        <f>'Bőcs út - Tételek'!H7</f>
        <v>0</v>
      </c>
      <c r="C3" s="13">
        <f>'Bőcs út - Tételek'!I7</f>
        <v>0</v>
      </c>
    </row>
    <row r="4" spans="1:3" s="12" customFormat="1" ht="27.75" customHeight="1" x14ac:dyDescent="0.25">
      <c r="A4" s="12" t="s">
        <v>24</v>
      </c>
      <c r="B4" s="13">
        <f>'Bőcs út - Tételek'!H43</f>
        <v>0</v>
      </c>
      <c r="C4" s="13">
        <f>'Bőcs út - Tételek'!I43</f>
        <v>0</v>
      </c>
    </row>
    <row r="5" spans="1:3" s="12" customFormat="1" ht="36.75" customHeight="1" x14ac:dyDescent="0.25">
      <c r="A5" s="12" t="s">
        <v>25</v>
      </c>
      <c r="B5" s="13">
        <f>'Bőcs út - Tételek'!H53</f>
        <v>0</v>
      </c>
      <c r="C5" s="13">
        <f>'Bőcs út - Tételek'!I53</f>
        <v>0</v>
      </c>
    </row>
    <row r="6" spans="1:3" s="12" customFormat="1" ht="27.75" customHeight="1" x14ac:dyDescent="0.25">
      <c r="A6" s="12" t="s">
        <v>26</v>
      </c>
      <c r="B6" s="13">
        <f>'Bőcs út - Tételek'!H64</f>
        <v>0</v>
      </c>
      <c r="C6" s="13">
        <f>'Bőcs út - Tételek'!I64</f>
        <v>0</v>
      </c>
    </row>
    <row r="7" spans="1:3" s="12" customFormat="1" ht="35.25" customHeight="1" x14ac:dyDescent="0.25">
      <c r="A7" s="12" t="s">
        <v>27</v>
      </c>
      <c r="B7" s="13">
        <f>'Bőcs út - Tételek'!H88</f>
        <v>0</v>
      </c>
      <c r="C7" s="13">
        <f>'Bőcs út - Tételek'!I88</f>
        <v>0</v>
      </c>
    </row>
    <row r="8" spans="1:3" s="12" customFormat="1" ht="27.75" customHeight="1" x14ac:dyDescent="0.25">
      <c r="A8" s="12" t="s">
        <v>28</v>
      </c>
      <c r="B8" s="13">
        <f>'Bőcs út - Tételek'!H109</f>
        <v>0</v>
      </c>
      <c r="C8" s="13">
        <f>'Bőcs út - Tételek'!I109</f>
        <v>0</v>
      </c>
    </row>
    <row r="9" spans="1:3" s="12" customFormat="1" ht="27.75" customHeight="1" x14ac:dyDescent="0.25">
      <c r="A9" s="12" t="s">
        <v>110</v>
      </c>
      <c r="B9" s="13">
        <f>'Bőcs út - Tételek'!H119</f>
        <v>0</v>
      </c>
      <c r="C9" s="13">
        <f>'Bőcs út - Tételek'!I119</f>
        <v>0</v>
      </c>
    </row>
    <row r="10" spans="1:3" s="12" customFormat="1" ht="27.75" customHeight="1" x14ac:dyDescent="0.25">
      <c r="B10" s="13"/>
      <c r="C10" s="13"/>
    </row>
    <row r="11" spans="1:3" s="10" customFormat="1" ht="27.75" customHeight="1" x14ac:dyDescent="0.25">
      <c r="A11" s="10" t="s">
        <v>29</v>
      </c>
      <c r="B11" s="14">
        <f>ROUND(SUM(B2:B10),0)</f>
        <v>0</v>
      </c>
      <c r="C11" s="14">
        <f>ROUND(SUM(C2:C10),0)</f>
        <v>0</v>
      </c>
    </row>
  </sheetData>
  <pageMargins left="1" right="1" top="1" bottom="1" header="0.41666666666666669" footer="0.41666666666666669"/>
  <pageSetup paperSize="9" orientation="portrait" useFirstPageNumber="1" r:id="rId1"/>
  <headerFooter>
    <oddHeader>&amp;C&amp;"Times New Roman,bold"&amp;12Munkanem összesítő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opLeftCell="A102" zoomScaleSheetLayoutView="100" workbookViewId="0">
      <selection activeCell="G123" sqref="G123"/>
    </sheetView>
  </sheetViews>
  <sheetFormatPr defaultRowHeight="12.75" x14ac:dyDescent="0.25"/>
  <cols>
    <col min="1" max="1" width="4.28515625" style="31" customWidth="1"/>
    <col min="2" max="2" width="9.28515625" style="27" customWidth="1"/>
    <col min="3" max="3" width="36.7109375" style="27" customWidth="1"/>
    <col min="4" max="4" width="6.7109375" style="38" customWidth="1"/>
    <col min="5" max="5" width="6.7109375" style="27" customWidth="1"/>
    <col min="6" max="7" width="8.28515625" style="38" customWidth="1"/>
    <col min="8" max="9" width="10.28515625" style="38" customWidth="1"/>
    <col min="10" max="16384" width="9.140625" style="23"/>
  </cols>
  <sheetData>
    <row r="1" spans="1:9" s="20" customFormat="1" ht="29.25" customHeight="1" x14ac:dyDescent="0.25">
      <c r="A1" s="32" t="s">
        <v>30</v>
      </c>
      <c r="B1" s="33" t="s">
        <v>31</v>
      </c>
      <c r="C1" s="33" t="s">
        <v>32</v>
      </c>
      <c r="D1" s="34" t="s">
        <v>33</v>
      </c>
      <c r="E1" s="33" t="s">
        <v>34</v>
      </c>
      <c r="F1" s="34" t="s">
        <v>35</v>
      </c>
      <c r="G1" s="34" t="s">
        <v>36</v>
      </c>
      <c r="H1" s="34" t="s">
        <v>37</v>
      </c>
      <c r="I1" s="34" t="s">
        <v>38</v>
      </c>
    </row>
    <row r="2" spans="1:9" s="20" customFormat="1" x14ac:dyDescent="0.25">
      <c r="A2" s="35"/>
      <c r="B2" s="36"/>
      <c r="C2" s="36"/>
      <c r="D2" s="37"/>
      <c r="E2" s="36"/>
      <c r="F2" s="37"/>
      <c r="G2" s="37"/>
      <c r="H2" s="37"/>
      <c r="I2" s="37"/>
    </row>
    <row r="3" spans="1:9" s="20" customFormat="1" x14ac:dyDescent="0.25">
      <c r="A3" s="22"/>
      <c r="B3" s="23"/>
      <c r="C3" s="20" t="s">
        <v>111</v>
      </c>
      <c r="D3" s="26"/>
      <c r="E3" s="23"/>
      <c r="F3" s="24"/>
      <c r="G3" s="24"/>
      <c r="H3" s="24"/>
      <c r="I3" s="24"/>
    </row>
    <row r="4" spans="1:9" s="20" customFormat="1" x14ac:dyDescent="0.25">
      <c r="A4" s="22"/>
      <c r="B4" s="23"/>
      <c r="C4" s="23"/>
      <c r="D4" s="30"/>
      <c r="E4" s="23"/>
      <c r="F4" s="24"/>
      <c r="G4" s="24"/>
      <c r="H4" s="24"/>
      <c r="I4" s="24"/>
    </row>
    <row r="5" spans="1:9" s="20" customFormat="1" ht="25.5" x14ac:dyDescent="0.25">
      <c r="A5" s="22">
        <v>1</v>
      </c>
      <c r="B5" s="23" t="s">
        <v>112</v>
      </c>
      <c r="C5" s="25" t="s">
        <v>113</v>
      </c>
      <c r="D5" s="26">
        <v>1</v>
      </c>
      <c r="E5" s="23" t="s">
        <v>39</v>
      </c>
      <c r="F5" s="24">
        <v>0</v>
      </c>
      <c r="G5" s="24">
        <v>0</v>
      </c>
      <c r="H5" s="24">
        <f>ROUND(D5*F5, 0)</f>
        <v>0</v>
      </c>
      <c r="I5" s="24">
        <f>ROUND(D5*G5, 0)</f>
        <v>0</v>
      </c>
    </row>
    <row r="6" spans="1:9" s="20" customFormat="1" x14ac:dyDescent="0.25">
      <c r="A6" s="22"/>
      <c r="B6" s="23"/>
      <c r="C6" s="23"/>
      <c r="D6" s="26"/>
      <c r="E6" s="23"/>
      <c r="F6" s="24"/>
      <c r="G6" s="24"/>
      <c r="H6" s="24"/>
      <c r="I6" s="24"/>
    </row>
    <row r="7" spans="1:9" s="20" customFormat="1" x14ac:dyDescent="0.25">
      <c r="A7" s="17"/>
      <c r="B7" s="18"/>
      <c r="C7" s="18" t="s">
        <v>68</v>
      </c>
      <c r="D7" s="29"/>
      <c r="E7" s="18"/>
      <c r="F7" s="19"/>
      <c r="G7" s="19"/>
      <c r="H7" s="19">
        <f>ROUND(SUM(H5:H6),0)</f>
        <v>0</v>
      </c>
      <c r="I7" s="19">
        <f>ROUND(SUM(I5:I6),0)</f>
        <v>0</v>
      </c>
    </row>
    <row r="8" spans="1:9" s="20" customFormat="1" x14ac:dyDescent="0.25">
      <c r="A8" s="35"/>
      <c r="B8" s="36"/>
      <c r="C8" s="36"/>
      <c r="D8" s="37"/>
      <c r="E8" s="36"/>
      <c r="F8" s="37"/>
      <c r="G8" s="37"/>
      <c r="H8" s="37"/>
      <c r="I8" s="37"/>
    </row>
    <row r="9" spans="1:9" s="20" customFormat="1" x14ac:dyDescent="0.25">
      <c r="A9" s="35"/>
      <c r="B9" s="36"/>
      <c r="C9" s="36" t="s">
        <v>24</v>
      </c>
      <c r="D9" s="37"/>
      <c r="E9" s="36"/>
      <c r="F9" s="37"/>
      <c r="G9" s="37"/>
      <c r="H9" s="37"/>
      <c r="I9" s="37"/>
    </row>
    <row r="10" spans="1:9" s="20" customFormat="1" x14ac:dyDescent="0.25">
      <c r="A10" s="35"/>
      <c r="B10" s="36"/>
      <c r="C10" s="36"/>
      <c r="D10" s="37"/>
      <c r="E10" s="36"/>
      <c r="F10" s="37"/>
      <c r="G10" s="37"/>
      <c r="H10" s="37"/>
      <c r="I10" s="37"/>
    </row>
    <row r="11" spans="1:9" ht="51" x14ac:dyDescent="0.25">
      <c r="A11" s="31">
        <v>1</v>
      </c>
      <c r="B11" s="27" t="s">
        <v>114</v>
      </c>
      <c r="C11" s="27" t="s">
        <v>115</v>
      </c>
      <c r="D11" s="38">
        <v>2</v>
      </c>
      <c r="E11" s="27" t="s">
        <v>39</v>
      </c>
      <c r="F11" s="38">
        <v>0</v>
      </c>
      <c r="G11" s="38">
        <v>0</v>
      </c>
      <c r="H11" s="38">
        <f>ROUND(D11*F11, 0)</f>
        <v>0</v>
      </c>
      <c r="I11" s="38">
        <f>ROUND(D11*G11, 0)</f>
        <v>0</v>
      </c>
    </row>
    <row r="12" spans="1:9" x14ac:dyDescent="0.25">
      <c r="D12" s="37"/>
      <c r="H12" s="37"/>
      <c r="I12" s="37"/>
    </row>
    <row r="13" spans="1:9" ht="25.5" x14ac:dyDescent="0.25">
      <c r="A13" s="31">
        <v>2</v>
      </c>
      <c r="B13" s="27" t="s">
        <v>116</v>
      </c>
      <c r="C13" s="27" t="s">
        <v>117</v>
      </c>
      <c r="D13" s="38">
        <v>20</v>
      </c>
      <c r="E13" s="27" t="s">
        <v>40</v>
      </c>
      <c r="F13" s="38">
        <v>0</v>
      </c>
      <c r="G13" s="38">
        <v>0</v>
      </c>
      <c r="H13" s="38">
        <f>ROUND(D13*F13, 0)</f>
        <v>0</v>
      </c>
      <c r="I13" s="38">
        <f>ROUND(D13*G13, 0)</f>
        <v>0</v>
      </c>
    </row>
    <row r="14" spans="1:9" x14ac:dyDescent="0.25">
      <c r="A14" s="35"/>
      <c r="C14" s="28"/>
      <c r="D14" s="37"/>
    </row>
    <row r="15" spans="1:9" ht="38.25" x14ac:dyDescent="0.25">
      <c r="A15" s="31">
        <v>3</v>
      </c>
      <c r="B15" s="27" t="s">
        <v>43</v>
      </c>
      <c r="C15" s="28" t="s">
        <v>44</v>
      </c>
      <c r="D15" s="38">
        <v>2437</v>
      </c>
      <c r="E15" s="39" t="s">
        <v>42</v>
      </c>
      <c r="F15" s="39">
        <v>0</v>
      </c>
      <c r="G15" s="39">
        <v>0</v>
      </c>
      <c r="H15" s="38">
        <f>ROUND(D15*F15, 0)</f>
        <v>0</v>
      </c>
      <c r="I15" s="38">
        <f>ROUND(D15*G15, 0)</f>
        <v>0</v>
      </c>
    </row>
    <row r="16" spans="1:9" x14ac:dyDescent="0.25">
      <c r="C16" s="28"/>
      <c r="E16" s="39"/>
      <c r="F16" s="39"/>
      <c r="G16" s="39"/>
    </row>
    <row r="17" spans="1:9" ht="63.75" x14ac:dyDescent="0.25">
      <c r="A17" s="31">
        <v>4</v>
      </c>
      <c r="B17" s="27" t="s">
        <v>45</v>
      </c>
      <c r="C17" s="28" t="s">
        <v>46</v>
      </c>
      <c r="D17" s="38">
        <v>366</v>
      </c>
      <c r="E17" s="27" t="s">
        <v>41</v>
      </c>
      <c r="F17" s="39">
        <v>0</v>
      </c>
      <c r="G17" s="39">
        <v>0</v>
      </c>
      <c r="H17" s="38">
        <f>ROUND(D17*F17, 0)</f>
        <v>0</v>
      </c>
      <c r="I17" s="38">
        <f>ROUND(D17*G17, 0)</f>
        <v>0</v>
      </c>
    </row>
    <row r="18" spans="1:9" x14ac:dyDescent="0.25">
      <c r="A18" s="35"/>
      <c r="C18" s="28"/>
      <c r="D18" s="39"/>
      <c r="F18" s="39"/>
      <c r="G18" s="39"/>
    </row>
    <row r="19" spans="1:9" ht="38.25" x14ac:dyDescent="0.25">
      <c r="A19" s="31">
        <v>5</v>
      </c>
      <c r="B19" s="27" t="s">
        <v>47</v>
      </c>
      <c r="C19" s="28" t="s">
        <v>48</v>
      </c>
      <c r="D19" s="38">
        <v>431</v>
      </c>
      <c r="E19" s="27" t="s">
        <v>42</v>
      </c>
      <c r="F19" s="39">
        <v>0</v>
      </c>
      <c r="G19" s="39">
        <v>0</v>
      </c>
      <c r="H19" s="38">
        <f>ROUND(D19*F19, 0)</f>
        <v>0</v>
      </c>
      <c r="I19" s="38">
        <f>ROUND(D19*G19, 0)</f>
        <v>0</v>
      </c>
    </row>
    <row r="20" spans="1:9" x14ac:dyDescent="0.25">
      <c r="C20" s="28"/>
      <c r="D20" s="39"/>
      <c r="F20" s="39"/>
      <c r="G20" s="39"/>
    </row>
    <row r="21" spans="1:9" x14ac:dyDescent="0.25">
      <c r="A21" s="31">
        <v>6</v>
      </c>
      <c r="B21" s="41" t="s">
        <v>53</v>
      </c>
      <c r="C21" s="28" t="s">
        <v>118</v>
      </c>
      <c r="D21" s="38">
        <v>22</v>
      </c>
      <c r="E21" s="27" t="s">
        <v>41</v>
      </c>
      <c r="F21" s="39">
        <v>0</v>
      </c>
      <c r="G21" s="39">
        <v>0</v>
      </c>
      <c r="H21" s="38">
        <f>ROUND(D21*F21, 0)</f>
        <v>0</v>
      </c>
      <c r="I21" s="38">
        <f>ROUND(D21*G21, 0)</f>
        <v>0</v>
      </c>
    </row>
    <row r="22" spans="1:9" x14ac:dyDescent="0.25">
      <c r="A22" s="35"/>
      <c r="C22" s="28"/>
      <c r="D22" s="39"/>
      <c r="F22" s="39"/>
      <c r="G22" s="39"/>
    </row>
    <row r="23" spans="1:9" ht="51" x14ac:dyDescent="0.25">
      <c r="A23" s="31">
        <v>7</v>
      </c>
      <c r="B23" s="27" t="s">
        <v>49</v>
      </c>
      <c r="C23" s="28" t="s">
        <v>50</v>
      </c>
      <c r="D23" s="38">
        <v>1151</v>
      </c>
      <c r="E23" s="27" t="s">
        <v>41</v>
      </c>
      <c r="F23" s="39">
        <v>0</v>
      </c>
      <c r="G23" s="39">
        <v>0</v>
      </c>
      <c r="H23" s="38">
        <f>ROUND(D23*F23, 0)</f>
        <v>0</v>
      </c>
      <c r="I23" s="38">
        <f>ROUND(D23*G23, 0)</f>
        <v>0</v>
      </c>
    </row>
    <row r="24" spans="1:9" x14ac:dyDescent="0.25">
      <c r="D24" s="37"/>
    </row>
    <row r="25" spans="1:9" ht="51" x14ac:dyDescent="0.25">
      <c r="A25" s="31">
        <v>8</v>
      </c>
      <c r="B25" s="27" t="s">
        <v>51</v>
      </c>
      <c r="C25" s="28" t="s">
        <v>52</v>
      </c>
      <c r="D25" s="38">
        <v>129</v>
      </c>
      <c r="E25" s="27" t="s">
        <v>41</v>
      </c>
      <c r="F25" s="38">
        <v>0</v>
      </c>
      <c r="G25" s="38">
        <v>0</v>
      </c>
      <c r="H25" s="38">
        <f>ROUND(D25*F25, 0)</f>
        <v>0</v>
      </c>
      <c r="I25" s="38">
        <f>ROUND(D25*G25, 0)</f>
        <v>0</v>
      </c>
    </row>
    <row r="26" spans="1:9" x14ac:dyDescent="0.25">
      <c r="A26" s="35"/>
      <c r="C26" s="28"/>
    </row>
    <row r="27" spans="1:9" ht="25.5" x14ac:dyDescent="0.25">
      <c r="A27" s="31">
        <v>9</v>
      </c>
      <c r="B27" s="41" t="s">
        <v>53</v>
      </c>
      <c r="C27" s="28" t="s">
        <v>54</v>
      </c>
      <c r="D27" s="38">
        <v>129</v>
      </c>
      <c r="E27" s="27" t="s">
        <v>41</v>
      </c>
      <c r="F27" s="38">
        <v>0</v>
      </c>
      <c r="G27" s="38">
        <v>0</v>
      </c>
      <c r="H27" s="38">
        <f>ROUND(D27*F27, 0)</f>
        <v>0</v>
      </c>
      <c r="I27" s="38">
        <f>ROUND(D27*G27, 0)</f>
        <v>0</v>
      </c>
    </row>
    <row r="28" spans="1:9" x14ac:dyDescent="0.25">
      <c r="D28" s="37"/>
    </row>
    <row r="29" spans="1:9" ht="25.5" x14ac:dyDescent="0.25">
      <c r="A29" s="31">
        <v>10</v>
      </c>
      <c r="B29" s="27" t="s">
        <v>55</v>
      </c>
      <c r="C29" s="28" t="s">
        <v>56</v>
      </c>
      <c r="D29" s="38">
        <v>739</v>
      </c>
      <c r="E29" s="27" t="s">
        <v>41</v>
      </c>
      <c r="F29" s="38">
        <v>0</v>
      </c>
      <c r="G29" s="38">
        <v>0</v>
      </c>
      <c r="H29" s="38">
        <f>ROUND(D29*F29, 0)</f>
        <v>0</v>
      </c>
      <c r="I29" s="38">
        <f>ROUND(D29*G29, 0)</f>
        <v>0</v>
      </c>
    </row>
    <row r="30" spans="1:9" x14ac:dyDescent="0.25">
      <c r="A30" s="35"/>
      <c r="D30" s="37"/>
    </row>
    <row r="31" spans="1:9" ht="25.5" x14ac:dyDescent="0.25">
      <c r="A31" s="31">
        <v>11</v>
      </c>
      <c r="B31" s="27" t="s">
        <v>57</v>
      </c>
      <c r="C31" s="28" t="s">
        <v>58</v>
      </c>
      <c r="D31" s="38">
        <v>366</v>
      </c>
      <c r="E31" s="27" t="s">
        <v>41</v>
      </c>
      <c r="F31" s="38">
        <v>0</v>
      </c>
      <c r="G31" s="38">
        <v>0</v>
      </c>
      <c r="H31" s="38">
        <f>ROUND(D31*F31, 0)</f>
        <v>0</v>
      </c>
      <c r="I31" s="38">
        <f>ROUND(D31*G31, 0)</f>
        <v>0</v>
      </c>
    </row>
    <row r="32" spans="1:9" x14ac:dyDescent="0.25">
      <c r="D32" s="37"/>
    </row>
    <row r="33" spans="1:9" ht="38.25" x14ac:dyDescent="0.25">
      <c r="A33" s="31">
        <v>12</v>
      </c>
      <c r="B33" s="27" t="s">
        <v>59</v>
      </c>
      <c r="C33" s="27" t="s">
        <v>60</v>
      </c>
      <c r="D33" s="38">
        <v>2868</v>
      </c>
      <c r="E33" s="27" t="s">
        <v>42</v>
      </c>
      <c r="F33" s="38">
        <v>0</v>
      </c>
      <c r="G33" s="38">
        <v>0</v>
      </c>
      <c r="H33" s="38">
        <f>ROUND(D33*F33, 0)</f>
        <v>0</v>
      </c>
      <c r="I33" s="38">
        <f>ROUND(D33*G33, 0)</f>
        <v>0</v>
      </c>
    </row>
    <row r="34" spans="1:9" x14ac:dyDescent="0.25">
      <c r="A34" s="35"/>
      <c r="C34" s="28"/>
    </row>
    <row r="35" spans="1:9" ht="25.5" x14ac:dyDescent="0.25">
      <c r="A35" s="31">
        <v>13</v>
      </c>
      <c r="B35" s="27" t="s">
        <v>61</v>
      </c>
      <c r="C35" s="28" t="s">
        <v>62</v>
      </c>
      <c r="D35" s="38">
        <v>1151</v>
      </c>
      <c r="E35" s="27" t="s">
        <v>41</v>
      </c>
      <c r="F35" s="38">
        <v>0</v>
      </c>
      <c r="G35" s="38">
        <v>0</v>
      </c>
      <c r="H35" s="38">
        <f>ROUND(D35*F35, 0)</f>
        <v>0</v>
      </c>
      <c r="I35" s="38">
        <f>ROUND(D35*G35, 0)</f>
        <v>0</v>
      </c>
    </row>
    <row r="37" spans="1:9" ht="25.5" x14ac:dyDescent="0.25">
      <c r="A37" s="31">
        <v>14</v>
      </c>
      <c r="B37" s="27" t="s">
        <v>61</v>
      </c>
      <c r="C37" s="28" t="s">
        <v>63</v>
      </c>
      <c r="D37" s="38">
        <v>264</v>
      </c>
      <c r="E37" s="27" t="s">
        <v>41</v>
      </c>
      <c r="F37" s="38">
        <v>0</v>
      </c>
      <c r="G37" s="38">
        <v>0</v>
      </c>
      <c r="H37" s="38">
        <f>ROUND(D37*F37, 0)</f>
        <v>0</v>
      </c>
      <c r="I37" s="38">
        <f>ROUND(D37*G37, 0)</f>
        <v>0</v>
      </c>
    </row>
    <row r="38" spans="1:9" x14ac:dyDescent="0.25">
      <c r="A38" s="35"/>
      <c r="D38" s="37"/>
    </row>
    <row r="39" spans="1:9" ht="41.25" x14ac:dyDescent="0.25">
      <c r="A39" s="31">
        <v>15</v>
      </c>
      <c r="B39" s="27" t="s">
        <v>64</v>
      </c>
      <c r="C39" s="28" t="s">
        <v>65</v>
      </c>
      <c r="D39" s="38">
        <v>53</v>
      </c>
      <c r="E39" s="27" t="s">
        <v>39</v>
      </c>
      <c r="F39" s="38">
        <v>0</v>
      </c>
      <c r="G39" s="38">
        <v>0</v>
      </c>
      <c r="H39" s="38">
        <f>ROUND(D39*F39, 0)</f>
        <v>0</v>
      </c>
      <c r="I39" s="38">
        <f>ROUND(D39*G39, 0)</f>
        <v>0</v>
      </c>
    </row>
    <row r="40" spans="1:9" x14ac:dyDescent="0.25">
      <c r="D40" s="37"/>
    </row>
    <row r="41" spans="1:9" ht="41.25" x14ac:dyDescent="0.25">
      <c r="A41" s="31">
        <v>16</v>
      </c>
      <c r="B41" s="27" t="s">
        <v>66</v>
      </c>
      <c r="C41" s="28" t="s">
        <v>67</v>
      </c>
      <c r="D41" s="38">
        <v>231</v>
      </c>
      <c r="E41" s="27" t="s">
        <v>39</v>
      </c>
      <c r="F41" s="38">
        <v>0</v>
      </c>
      <c r="G41" s="38">
        <v>0</v>
      </c>
      <c r="H41" s="38">
        <f>ROUND(D41*F41, 0)</f>
        <v>0</v>
      </c>
      <c r="I41" s="38">
        <f>ROUND(D41*G41, 0)</f>
        <v>0</v>
      </c>
    </row>
    <row r="43" spans="1:9" s="21" customFormat="1" x14ac:dyDescent="0.25">
      <c r="A43" s="32"/>
      <c r="B43" s="33"/>
      <c r="C43" s="33" t="s">
        <v>68</v>
      </c>
      <c r="D43" s="34"/>
      <c r="E43" s="33"/>
      <c r="F43" s="34"/>
      <c r="G43" s="34"/>
      <c r="H43" s="34">
        <f>ROUND(SUM(H11:H42),0)</f>
        <v>0</v>
      </c>
      <c r="I43" s="34">
        <f>ROUND(SUM(I11:I42),0)</f>
        <v>0</v>
      </c>
    </row>
    <row r="45" spans="1:9" x14ac:dyDescent="0.25">
      <c r="C45" s="40" t="s">
        <v>69</v>
      </c>
    </row>
    <row r="46" spans="1:9" x14ac:dyDescent="0.25">
      <c r="D46" s="37"/>
    </row>
    <row r="47" spans="1:9" ht="51" x14ac:dyDescent="0.25">
      <c r="A47" s="31">
        <v>1</v>
      </c>
      <c r="B47" s="27" t="s">
        <v>70</v>
      </c>
      <c r="C47" s="28" t="s">
        <v>71</v>
      </c>
      <c r="D47" s="38">
        <v>118</v>
      </c>
      <c r="E47" s="27" t="s">
        <v>41</v>
      </c>
      <c r="F47" s="38">
        <v>0</v>
      </c>
      <c r="G47" s="38">
        <v>0</v>
      </c>
      <c r="H47" s="38">
        <f>ROUND(D47*F47, 0)</f>
        <v>0</v>
      </c>
      <c r="I47" s="38">
        <f>ROUND(D47*G47, 0)</f>
        <v>0</v>
      </c>
    </row>
    <row r="48" spans="1:9" x14ac:dyDescent="0.25">
      <c r="C48" s="28"/>
      <c r="D48" s="37"/>
    </row>
    <row r="49" spans="1:9" ht="51" x14ac:dyDescent="0.25">
      <c r="A49" s="31">
        <v>2</v>
      </c>
      <c r="B49" s="27" t="s">
        <v>72</v>
      </c>
      <c r="C49" s="28" t="s">
        <v>73</v>
      </c>
      <c r="D49" s="38">
        <v>84</v>
      </c>
      <c r="E49" s="27" t="s">
        <v>41</v>
      </c>
      <c r="F49" s="38">
        <v>0</v>
      </c>
      <c r="G49" s="38">
        <v>0</v>
      </c>
      <c r="H49" s="38">
        <f>ROUND(D49*F49, 0)</f>
        <v>0</v>
      </c>
      <c r="I49" s="38">
        <f>ROUND(D49*G49, 0)</f>
        <v>0</v>
      </c>
    </row>
    <row r="50" spans="1:9" x14ac:dyDescent="0.25">
      <c r="D50" s="37"/>
    </row>
    <row r="51" spans="1:9" ht="76.5" x14ac:dyDescent="0.25">
      <c r="A51" s="31">
        <v>3</v>
      </c>
      <c r="B51" s="27" t="s">
        <v>74</v>
      </c>
      <c r="C51" s="28" t="s">
        <v>75</v>
      </c>
      <c r="D51" s="38">
        <v>313</v>
      </c>
      <c r="E51" s="27" t="s">
        <v>41</v>
      </c>
      <c r="F51" s="38">
        <v>0</v>
      </c>
      <c r="G51" s="38">
        <v>0</v>
      </c>
      <c r="H51" s="38">
        <f>ROUND(D51*F51, 0)</f>
        <v>0</v>
      </c>
      <c r="I51" s="38">
        <f>ROUND(D51*G51, 0)</f>
        <v>0</v>
      </c>
    </row>
    <row r="53" spans="1:9" x14ac:dyDescent="0.25">
      <c r="A53" s="32"/>
      <c r="B53" s="33"/>
      <c r="C53" s="33" t="s">
        <v>68</v>
      </c>
      <c r="D53" s="34"/>
      <c r="E53" s="33"/>
      <c r="F53" s="34"/>
      <c r="G53" s="34"/>
      <c r="H53" s="34">
        <f>ROUND(SUM(H46:H52),0)</f>
        <v>0</v>
      </c>
      <c r="I53" s="34">
        <f>ROUND(SUM(I46:I52),0)</f>
        <v>0</v>
      </c>
    </row>
    <row r="55" spans="1:9" x14ac:dyDescent="0.25">
      <c r="C55" s="40" t="s">
        <v>26</v>
      </c>
    </row>
    <row r="56" spans="1:9" x14ac:dyDescent="0.25">
      <c r="D56" s="37"/>
    </row>
    <row r="57" spans="1:9" ht="38.25" x14ac:dyDescent="0.25">
      <c r="A57" s="31">
        <v>1</v>
      </c>
      <c r="B57" s="27" t="s">
        <v>76</v>
      </c>
      <c r="C57" s="28" t="s">
        <v>77</v>
      </c>
      <c r="D57" s="38">
        <v>880</v>
      </c>
      <c r="E57" s="27" t="s">
        <v>78</v>
      </c>
      <c r="F57" s="38">
        <v>0</v>
      </c>
      <c r="G57" s="38">
        <v>0</v>
      </c>
      <c r="H57" s="38">
        <f>ROUND(D57*F57, 0)</f>
        <v>0</v>
      </c>
      <c r="I57" s="38">
        <f>ROUND(D57*G57, 0)</f>
        <v>0</v>
      </c>
    </row>
    <row r="58" spans="1:9" x14ac:dyDescent="0.25">
      <c r="D58" s="37"/>
    </row>
    <row r="59" spans="1:9" ht="89.25" x14ac:dyDescent="0.25">
      <c r="A59" s="31">
        <v>2</v>
      </c>
      <c r="B59" s="27" t="s">
        <v>79</v>
      </c>
      <c r="C59" s="28" t="s">
        <v>80</v>
      </c>
      <c r="D59" s="38">
        <v>23</v>
      </c>
      <c r="E59" s="27" t="s">
        <v>78</v>
      </c>
      <c r="F59" s="38">
        <v>0</v>
      </c>
      <c r="G59" s="38">
        <v>0</v>
      </c>
      <c r="H59" s="38">
        <f>ROUND(D59*F59, 0)</f>
        <v>0</v>
      </c>
      <c r="I59" s="38">
        <f>ROUND(D59*G59, 0)</f>
        <v>0</v>
      </c>
    </row>
    <row r="60" spans="1:9" ht="27" x14ac:dyDescent="0.25">
      <c r="C60" s="28" t="s">
        <v>81</v>
      </c>
    </row>
    <row r="61" spans="1:9" x14ac:dyDescent="0.25">
      <c r="D61" s="37"/>
    </row>
    <row r="62" spans="1:9" ht="63.75" x14ac:dyDescent="0.25">
      <c r="A62" s="31">
        <v>3</v>
      </c>
      <c r="B62" s="27" t="s">
        <v>82</v>
      </c>
      <c r="C62" s="28" t="s">
        <v>83</v>
      </c>
      <c r="D62" s="38">
        <v>1273</v>
      </c>
      <c r="E62" s="27" t="s">
        <v>78</v>
      </c>
      <c r="F62" s="38">
        <v>0</v>
      </c>
      <c r="G62" s="38">
        <v>0</v>
      </c>
      <c r="H62" s="38">
        <f>ROUND(D62*F62, 0)</f>
        <v>0</v>
      </c>
      <c r="I62" s="38">
        <f>ROUND(D62*G62, 0)</f>
        <v>0</v>
      </c>
    </row>
    <row r="64" spans="1:9" x14ac:dyDescent="0.25">
      <c r="A64" s="32"/>
      <c r="B64" s="33"/>
      <c r="C64" s="33" t="s">
        <v>68</v>
      </c>
      <c r="D64" s="34"/>
      <c r="E64" s="33"/>
      <c r="F64" s="34"/>
      <c r="G64" s="34"/>
      <c r="H64" s="34">
        <f>ROUND(SUM(H57:H63),0)</f>
        <v>0</v>
      </c>
      <c r="I64" s="34">
        <f>ROUND(SUM(I57:I63),0)</f>
        <v>0</v>
      </c>
    </row>
    <row r="66" spans="1:9" x14ac:dyDescent="0.25">
      <c r="C66" s="40" t="s">
        <v>84</v>
      </c>
    </row>
    <row r="67" spans="1:9" x14ac:dyDescent="0.25">
      <c r="D67" s="37"/>
    </row>
    <row r="68" spans="1:9" ht="42.75" customHeight="1" x14ac:dyDescent="0.25">
      <c r="A68" s="31">
        <v>1</v>
      </c>
      <c r="B68" s="27" t="s">
        <v>85</v>
      </c>
      <c r="C68" s="28" t="s">
        <v>86</v>
      </c>
      <c r="D68" s="38">
        <v>15</v>
      </c>
      <c r="E68" s="27" t="s">
        <v>41</v>
      </c>
      <c r="F68" s="38">
        <v>0</v>
      </c>
      <c r="G68" s="38">
        <v>0</v>
      </c>
      <c r="H68" s="38">
        <f>ROUND(D68*F68, 0)</f>
        <v>0</v>
      </c>
      <c r="I68" s="38">
        <f>ROUND(D68*G68, 0)</f>
        <v>0</v>
      </c>
    </row>
    <row r="69" spans="1:9" x14ac:dyDescent="0.25">
      <c r="C69" s="28"/>
    </row>
    <row r="70" spans="1:9" x14ac:dyDescent="0.25">
      <c r="A70" s="31">
        <v>2</v>
      </c>
      <c r="B70" s="27" t="s">
        <v>87</v>
      </c>
      <c r="C70" s="28" t="s">
        <v>88</v>
      </c>
      <c r="D70" s="38">
        <v>75</v>
      </c>
      <c r="E70" s="27" t="s">
        <v>78</v>
      </c>
      <c r="F70" s="38">
        <v>0</v>
      </c>
      <c r="G70" s="38">
        <v>0</v>
      </c>
      <c r="H70" s="38">
        <f>ROUND(D70*F70, 0)</f>
        <v>0</v>
      </c>
      <c r="I70" s="38">
        <f>ROUND(D70*G70, 0)</f>
        <v>0</v>
      </c>
    </row>
    <row r="71" spans="1:9" x14ac:dyDescent="0.25">
      <c r="C71" s="28"/>
    </row>
    <row r="72" spans="1:9" ht="38.25" x14ac:dyDescent="0.25">
      <c r="A72" s="31">
        <v>3</v>
      </c>
      <c r="B72" s="27" t="s">
        <v>119</v>
      </c>
      <c r="C72" s="27" t="s">
        <v>120</v>
      </c>
      <c r="D72" s="38">
        <v>1085</v>
      </c>
      <c r="E72" s="27" t="s">
        <v>42</v>
      </c>
      <c r="F72" s="38">
        <v>0</v>
      </c>
      <c r="G72" s="38">
        <v>0</v>
      </c>
      <c r="H72" s="38">
        <f t="shared" ref="H72" si="0">ROUND(D72*F72, 0)</f>
        <v>0</v>
      </c>
      <c r="I72" s="38">
        <f t="shared" ref="I72" si="1">ROUND(D72*G72, 0)</f>
        <v>0</v>
      </c>
    </row>
    <row r="73" spans="1:9" x14ac:dyDescent="0.25">
      <c r="D73" s="27"/>
    </row>
    <row r="74" spans="1:9" ht="38.25" x14ac:dyDescent="0.25">
      <c r="A74" s="31">
        <v>4</v>
      </c>
      <c r="B74" s="27" t="s">
        <v>121</v>
      </c>
      <c r="C74" s="27" t="s">
        <v>122</v>
      </c>
      <c r="D74" s="38">
        <v>2170</v>
      </c>
      <c r="E74" s="27" t="s">
        <v>42</v>
      </c>
      <c r="F74" s="38">
        <v>0</v>
      </c>
      <c r="G74" s="38">
        <v>0</v>
      </c>
      <c r="H74" s="38">
        <f t="shared" ref="H74" si="2">ROUND(D74*F74, 0)</f>
        <v>0</v>
      </c>
      <c r="I74" s="38">
        <f t="shared" ref="I74" si="3">ROUND(D74*G74, 0)</f>
        <v>0</v>
      </c>
    </row>
    <row r="75" spans="1:9" x14ac:dyDescent="0.25">
      <c r="C75" s="28"/>
      <c r="D75" s="37"/>
    </row>
    <row r="76" spans="1:9" ht="76.5" x14ac:dyDescent="0.25">
      <c r="A76" s="31">
        <v>5</v>
      </c>
      <c r="B76" s="27" t="s">
        <v>89</v>
      </c>
      <c r="C76" s="28" t="s">
        <v>90</v>
      </c>
      <c r="D76" s="38">
        <v>26</v>
      </c>
      <c r="E76" s="27" t="s">
        <v>41</v>
      </c>
      <c r="F76" s="38">
        <v>0</v>
      </c>
      <c r="G76" s="38">
        <v>0</v>
      </c>
      <c r="H76" s="38">
        <f>ROUND(D76*F76, 0)</f>
        <v>0</v>
      </c>
      <c r="I76" s="38">
        <f>ROUND(D76*G76, 0)</f>
        <v>0</v>
      </c>
    </row>
    <row r="77" spans="1:9" ht="51" x14ac:dyDescent="0.25">
      <c r="C77" s="28" t="s">
        <v>91</v>
      </c>
    </row>
    <row r="78" spans="1:9" x14ac:dyDescent="0.25">
      <c r="C78" s="28"/>
      <c r="D78" s="37"/>
    </row>
    <row r="79" spans="1:9" ht="76.5" x14ac:dyDescent="0.25">
      <c r="A79" s="31">
        <v>6</v>
      </c>
      <c r="B79" s="27" t="s">
        <v>92</v>
      </c>
      <c r="C79" s="28" t="s">
        <v>93</v>
      </c>
      <c r="D79" s="38">
        <v>131</v>
      </c>
      <c r="E79" s="27" t="s">
        <v>41</v>
      </c>
      <c r="F79" s="38">
        <v>0</v>
      </c>
      <c r="G79" s="38">
        <v>0</v>
      </c>
      <c r="H79" s="38">
        <f>ROUND(D79*F79, 0)</f>
        <v>0</v>
      </c>
      <c r="I79" s="38">
        <f>ROUND(D79*G79, 0)</f>
        <v>0</v>
      </c>
    </row>
    <row r="80" spans="1:9" ht="63.75" x14ac:dyDescent="0.25">
      <c r="C80" s="28" t="s">
        <v>94</v>
      </c>
    </row>
    <row r="81" spans="1:9" x14ac:dyDescent="0.25">
      <c r="C81" s="28"/>
      <c r="D81" s="37"/>
    </row>
    <row r="82" spans="1:9" ht="76.5" x14ac:dyDescent="0.25">
      <c r="A82" s="31">
        <v>7</v>
      </c>
      <c r="B82" s="27" t="s">
        <v>95</v>
      </c>
      <c r="C82" s="28" t="s">
        <v>96</v>
      </c>
      <c r="D82" s="38">
        <v>17</v>
      </c>
      <c r="E82" s="27" t="s">
        <v>41</v>
      </c>
      <c r="F82" s="38">
        <v>0</v>
      </c>
      <c r="G82" s="38">
        <v>0</v>
      </c>
      <c r="H82" s="38">
        <f>ROUND(D82*F82, 0)</f>
        <v>0</v>
      </c>
      <c r="I82" s="38">
        <f>ROUND(D82*G82, 0)</f>
        <v>0</v>
      </c>
    </row>
    <row r="83" spans="1:9" ht="51" x14ac:dyDescent="0.25">
      <c r="C83" s="28" t="s">
        <v>97</v>
      </c>
    </row>
    <row r="84" spans="1:9" x14ac:dyDescent="0.25">
      <c r="D84" s="37"/>
    </row>
    <row r="85" spans="1:9" ht="82.5" customHeight="1" x14ac:dyDescent="0.25">
      <c r="A85" s="31">
        <v>8</v>
      </c>
      <c r="B85" s="27" t="s">
        <v>98</v>
      </c>
      <c r="C85" s="28" t="s">
        <v>99</v>
      </c>
      <c r="D85" s="38">
        <v>99</v>
      </c>
      <c r="E85" s="27" t="s">
        <v>41</v>
      </c>
      <c r="F85" s="38">
        <v>0</v>
      </c>
      <c r="G85" s="38">
        <v>0</v>
      </c>
      <c r="H85" s="38">
        <f>ROUND(D85*F85, 0)</f>
        <v>0</v>
      </c>
      <c r="I85" s="38">
        <f>ROUND(D85*G85, 0)</f>
        <v>0</v>
      </c>
    </row>
    <row r="86" spans="1:9" ht="51" x14ac:dyDescent="0.25">
      <c r="C86" s="28" t="s">
        <v>100</v>
      </c>
    </row>
    <row r="88" spans="1:9" x14ac:dyDescent="0.25">
      <c r="A88" s="32"/>
      <c r="B88" s="33"/>
      <c r="C88" s="33" t="s">
        <v>68</v>
      </c>
      <c r="D88" s="34"/>
      <c r="E88" s="33"/>
      <c r="F88" s="34"/>
      <c r="G88" s="34"/>
      <c r="H88" s="34">
        <f>ROUND(SUM(H68:H87),0)</f>
        <v>0</v>
      </c>
      <c r="I88" s="34">
        <f>ROUND(SUM(I68:I87),0)</f>
        <v>0</v>
      </c>
    </row>
    <row r="90" spans="1:9" x14ac:dyDescent="0.25">
      <c r="C90" s="40" t="s">
        <v>28</v>
      </c>
    </row>
    <row r="91" spans="1:9" x14ac:dyDescent="0.25">
      <c r="D91" s="37"/>
    </row>
    <row r="92" spans="1:9" ht="76.5" x14ac:dyDescent="0.25">
      <c r="A92" s="31">
        <v>1</v>
      </c>
      <c r="B92" s="27" t="s">
        <v>101</v>
      </c>
      <c r="C92" s="28" t="s">
        <v>102</v>
      </c>
      <c r="D92" s="38">
        <v>13</v>
      </c>
      <c r="E92" s="27" t="s">
        <v>39</v>
      </c>
      <c r="F92" s="38">
        <v>0</v>
      </c>
      <c r="G92" s="38">
        <v>0</v>
      </c>
      <c r="H92" s="38">
        <f>ROUND(D92*F92, 0)</f>
        <v>0</v>
      </c>
      <c r="I92" s="38">
        <f>ROUND(D92*G92, 0)</f>
        <v>0</v>
      </c>
    </row>
    <row r="93" spans="1:9" x14ac:dyDescent="0.25">
      <c r="D93" s="37"/>
    </row>
    <row r="94" spans="1:9" ht="76.5" x14ac:dyDescent="0.25">
      <c r="A94" s="31">
        <v>2</v>
      </c>
      <c r="B94" s="27" t="s">
        <v>128</v>
      </c>
      <c r="C94" s="28" t="s">
        <v>103</v>
      </c>
      <c r="D94" s="38">
        <v>10</v>
      </c>
      <c r="E94" s="27" t="s">
        <v>39</v>
      </c>
      <c r="F94" s="38">
        <v>0</v>
      </c>
      <c r="G94" s="38">
        <v>0</v>
      </c>
      <c r="H94" s="38">
        <f>ROUND(D94*F94, 0)</f>
        <v>0</v>
      </c>
      <c r="I94" s="38">
        <f>ROUND(D94*G94, 0)</f>
        <v>0</v>
      </c>
    </row>
    <row r="95" spans="1:9" x14ac:dyDescent="0.25">
      <c r="D95" s="37"/>
    </row>
    <row r="96" spans="1:9" ht="76.5" x14ac:dyDescent="0.25">
      <c r="A96" s="31">
        <v>3</v>
      </c>
      <c r="B96" s="27" t="s">
        <v>104</v>
      </c>
      <c r="C96" s="28" t="s">
        <v>105</v>
      </c>
      <c r="D96" s="38">
        <v>2</v>
      </c>
      <c r="E96" s="27" t="s">
        <v>39</v>
      </c>
      <c r="F96" s="38">
        <v>0</v>
      </c>
      <c r="G96" s="38">
        <v>0</v>
      </c>
      <c r="H96" s="38">
        <f>ROUND(D96*F96, 0)</f>
        <v>0</v>
      </c>
      <c r="I96" s="38">
        <f>ROUND(D96*G96, 0)</f>
        <v>0</v>
      </c>
    </row>
    <row r="97" spans="1:9" x14ac:dyDescent="0.25">
      <c r="C97" s="28" t="s">
        <v>106</v>
      </c>
    </row>
    <row r="98" spans="1:9" x14ac:dyDescent="0.25">
      <c r="D98" s="37"/>
    </row>
    <row r="99" spans="1:9" ht="55.5" customHeight="1" x14ac:dyDescent="0.25">
      <c r="A99" s="31">
        <v>4</v>
      </c>
      <c r="B99" s="27" t="s">
        <v>127</v>
      </c>
      <c r="C99" s="28" t="s">
        <v>129</v>
      </c>
      <c r="D99" s="38">
        <v>1</v>
      </c>
      <c r="E99" s="27" t="s">
        <v>39</v>
      </c>
      <c r="F99" s="38">
        <v>0</v>
      </c>
      <c r="G99" s="38">
        <v>0</v>
      </c>
      <c r="H99" s="38">
        <f>ROUND(D99*F99, 0)</f>
        <v>0</v>
      </c>
      <c r="I99" s="38">
        <f>ROUND(D99*G99, 0)</f>
        <v>0</v>
      </c>
    </row>
    <row r="100" spans="1:9" x14ac:dyDescent="0.25">
      <c r="D100" s="37"/>
    </row>
    <row r="101" spans="1:9" ht="51" x14ac:dyDescent="0.25">
      <c r="A101" s="31">
        <v>5</v>
      </c>
      <c r="B101" s="27" t="s">
        <v>107</v>
      </c>
      <c r="C101" s="28" t="s">
        <v>108</v>
      </c>
      <c r="D101" s="38">
        <v>3</v>
      </c>
      <c r="E101" s="27" t="s">
        <v>39</v>
      </c>
      <c r="F101" s="38">
        <v>0</v>
      </c>
      <c r="G101" s="38">
        <v>0</v>
      </c>
      <c r="H101" s="38">
        <f>ROUND(D101*F101, 0)</f>
        <v>0</v>
      </c>
      <c r="I101" s="38">
        <f>ROUND(D101*G101, 0)</f>
        <v>0</v>
      </c>
    </row>
    <row r="102" spans="1:9" x14ac:dyDescent="0.25">
      <c r="B102" s="23"/>
      <c r="C102" s="23"/>
      <c r="D102" s="23"/>
      <c r="E102" s="23"/>
      <c r="F102" s="24"/>
      <c r="G102" s="24"/>
      <c r="H102" s="24"/>
      <c r="I102" s="24"/>
    </row>
    <row r="103" spans="1:9" ht="39.75" customHeight="1" x14ac:dyDescent="0.25">
      <c r="A103" s="31">
        <v>6</v>
      </c>
      <c r="B103" s="23" t="s">
        <v>123</v>
      </c>
      <c r="C103" s="23" t="s">
        <v>125</v>
      </c>
      <c r="D103" s="38">
        <v>115</v>
      </c>
      <c r="E103" s="27" t="s">
        <v>42</v>
      </c>
      <c r="F103" s="38">
        <v>0</v>
      </c>
      <c r="G103" s="38">
        <v>0</v>
      </c>
      <c r="H103" s="38">
        <f>ROUND(D103*F103, 0)</f>
        <v>0</v>
      </c>
      <c r="I103" s="38">
        <f>ROUND(D103*G103, 0)</f>
        <v>0</v>
      </c>
    </row>
    <row r="104" spans="1:9" x14ac:dyDescent="0.25">
      <c r="D104" s="37"/>
    </row>
    <row r="105" spans="1:9" ht="51" x14ac:dyDescent="0.25">
      <c r="A105" s="31">
        <v>7</v>
      </c>
      <c r="B105" s="27" t="s">
        <v>109</v>
      </c>
      <c r="C105" s="28" t="s">
        <v>124</v>
      </c>
      <c r="D105" s="38">
        <v>56</v>
      </c>
      <c r="E105" s="27" t="s">
        <v>42</v>
      </c>
      <c r="F105" s="38">
        <v>0</v>
      </c>
      <c r="G105" s="38">
        <v>0</v>
      </c>
      <c r="H105" s="38">
        <f>ROUND(D105*F105, 0)</f>
        <v>0</v>
      </c>
      <c r="I105" s="38">
        <f>ROUND(D105*G105, 0)</f>
        <v>0</v>
      </c>
    </row>
    <row r="106" spans="1:9" x14ac:dyDescent="0.25">
      <c r="D106" s="37"/>
    </row>
    <row r="107" spans="1:9" ht="25.5" x14ac:dyDescent="0.25">
      <c r="A107" s="31">
        <v>8</v>
      </c>
      <c r="B107" s="27" t="s">
        <v>53</v>
      </c>
      <c r="C107" s="28" t="s">
        <v>130</v>
      </c>
      <c r="D107" s="38">
        <v>10</v>
      </c>
      <c r="E107" s="27" t="s">
        <v>39</v>
      </c>
      <c r="F107" s="38">
        <v>0</v>
      </c>
      <c r="G107" s="38">
        <v>0</v>
      </c>
      <c r="H107" s="38">
        <f>ROUND(D107*F107, 0)</f>
        <v>0</v>
      </c>
      <c r="I107" s="38">
        <f>ROUND(D107*G107, 0)</f>
        <v>0</v>
      </c>
    </row>
    <row r="109" spans="1:9" x14ac:dyDescent="0.25">
      <c r="A109" s="32"/>
      <c r="B109" s="33"/>
      <c r="C109" s="33" t="s">
        <v>68</v>
      </c>
      <c r="D109" s="34"/>
      <c r="E109" s="33"/>
      <c r="F109" s="34"/>
      <c r="G109" s="34"/>
      <c r="H109" s="34">
        <f>ROUND(SUM(H91:H108),0)</f>
        <v>0</v>
      </c>
      <c r="I109" s="34">
        <f>ROUND(SUM(I91:I108),0)</f>
        <v>0</v>
      </c>
    </row>
    <row r="111" spans="1:9" x14ac:dyDescent="0.25">
      <c r="C111" s="40" t="s">
        <v>110</v>
      </c>
    </row>
    <row r="112" spans="1:9" x14ac:dyDescent="0.25">
      <c r="D112" s="37"/>
    </row>
    <row r="113" spans="1:9" s="48" customFormat="1" ht="38.25" x14ac:dyDescent="0.25">
      <c r="A113" s="44">
        <v>1</v>
      </c>
      <c r="B113" s="45" t="s">
        <v>53</v>
      </c>
      <c r="C113" s="49" t="s">
        <v>133</v>
      </c>
      <c r="D113" s="46">
        <v>3</v>
      </c>
      <c r="E113" s="47" t="s">
        <v>39</v>
      </c>
      <c r="F113" s="46">
        <v>0</v>
      </c>
      <c r="G113" s="46">
        <v>0</v>
      </c>
      <c r="H113" s="46">
        <f>ROUND(D113*F113, 0)</f>
        <v>0</v>
      </c>
      <c r="I113" s="46">
        <f>ROUND(D113*G113, 0)</f>
        <v>0</v>
      </c>
    </row>
    <row r="114" spans="1:9" s="48" customFormat="1" x14ac:dyDescent="0.25">
      <c r="A114" s="44"/>
      <c r="B114" s="45"/>
      <c r="C114" s="49"/>
      <c r="D114" s="46"/>
      <c r="E114" s="47"/>
      <c r="F114" s="46"/>
      <c r="G114" s="46"/>
      <c r="H114" s="46"/>
      <c r="I114" s="46"/>
    </row>
    <row r="115" spans="1:9" s="48" customFormat="1" ht="25.5" x14ac:dyDescent="0.25">
      <c r="A115" s="44">
        <v>2</v>
      </c>
      <c r="B115" s="45" t="s">
        <v>53</v>
      </c>
      <c r="C115" s="49" t="s">
        <v>134</v>
      </c>
      <c r="D115" s="46">
        <v>1</v>
      </c>
      <c r="E115" s="47" t="s">
        <v>39</v>
      </c>
      <c r="F115" s="46">
        <v>0</v>
      </c>
      <c r="G115" s="46">
        <v>0</v>
      </c>
      <c r="H115" s="46">
        <f>ROUND(D115*F115, 0)</f>
        <v>0</v>
      </c>
      <c r="I115" s="46">
        <f>ROUND(D115*G115, 0)</f>
        <v>0</v>
      </c>
    </row>
    <row r="116" spans="1:9" s="48" customFormat="1" x14ac:dyDescent="0.25">
      <c r="A116" s="44"/>
      <c r="B116" s="45"/>
      <c r="C116" s="49"/>
      <c r="D116" s="46"/>
      <c r="E116" s="47"/>
      <c r="F116" s="46"/>
      <c r="G116" s="46"/>
      <c r="H116" s="46"/>
      <c r="I116" s="46"/>
    </row>
    <row r="117" spans="1:9" s="48" customFormat="1" x14ac:dyDescent="0.25">
      <c r="A117" s="44">
        <v>3</v>
      </c>
      <c r="B117" s="45" t="s">
        <v>53</v>
      </c>
      <c r="C117" s="49" t="s">
        <v>132</v>
      </c>
      <c r="D117" s="46">
        <v>1</v>
      </c>
      <c r="E117" s="47" t="s">
        <v>39</v>
      </c>
      <c r="F117" s="46">
        <v>0</v>
      </c>
      <c r="G117" s="46">
        <v>0</v>
      </c>
      <c r="H117" s="46">
        <f>ROUND(D117*F117, 0)</f>
        <v>0</v>
      </c>
      <c r="I117" s="46">
        <f>ROUND(D117*G117, 0)</f>
        <v>0</v>
      </c>
    </row>
    <row r="119" spans="1:9" x14ac:dyDescent="0.25">
      <c r="A119" s="32"/>
      <c r="B119" s="33"/>
      <c r="C119" s="33" t="s">
        <v>68</v>
      </c>
      <c r="D119" s="34"/>
      <c r="E119" s="33"/>
      <c r="F119" s="34"/>
      <c r="G119" s="34"/>
      <c r="H119" s="34">
        <f>ROUND(SUM(H113:H118),0)</f>
        <v>0</v>
      </c>
      <c r="I119" s="34">
        <f>ROUND(SUM(I113:I118),0)</f>
        <v>0</v>
      </c>
    </row>
  </sheetData>
  <printOptions horizontalCentered="1"/>
  <pageMargins left="0.23622047244094491" right="0.23622047244094491" top="0.70866141732283472" bottom="0.51181102362204722" header="0.43307086614173229" footer="0.43307086614173229"/>
  <pageSetup paperSize="9" scale="98" orientation="portrait" useFirstPageNumber="1" r:id="rId1"/>
  <headerFooter>
    <oddHeader>&amp;L&amp;"Times New Roman CE,Félkövér"&amp;10&amp;A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Bőcs út - Záradék</vt:lpstr>
      <vt:lpstr>Bőcs út - Összesítő</vt:lpstr>
      <vt:lpstr>Bőcs út - Tételek</vt:lpstr>
      <vt:lpstr>'Bőcs út - Tételek'!Nyomtatási_cím</vt:lpstr>
      <vt:lpstr>'Bőcs út - Tételek'!Nyomtatási_terület</vt:lpstr>
      <vt:lpstr>'Bőcs út - Záradék'!Nyomtatási_terület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 Gábor</dc:creator>
  <cp:lastModifiedBy>Kósa János</cp:lastModifiedBy>
  <cp:lastPrinted>2019-01-28T19:41:36Z</cp:lastPrinted>
  <dcterms:created xsi:type="dcterms:W3CDTF">2018-06-21T18:58:52Z</dcterms:created>
  <dcterms:modified xsi:type="dcterms:W3CDTF">2019-07-08T11:58:32Z</dcterms:modified>
</cp:coreProperties>
</file>