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OP\I. ütem\TOP-3.1.1-15\Bőcs TOP-3.1.1-15-BO1-2016-00010\Megvalósítás\3. mérföldkő\Kiviteli_Tervdokumentáció\"/>
    </mc:Choice>
  </mc:AlternateContent>
  <bookViews>
    <workbookView xWindow="-15" yWindow="-15" windowWidth="8940" windowHeight="8115" tabRatio="767"/>
  </bookViews>
  <sheets>
    <sheet name="Záradék közművezeték" sheetId="4" r:id="rId1"/>
    <sheet name="Összesítő közművezeték" sheetId="5" r:id="rId2"/>
    <sheet name="Tételes költségvetés közmű" sheetId="6" r:id="rId3"/>
  </sheets>
  <definedNames>
    <definedName name="_xlnm.Print_Titles" localSheetId="2">'Tételes költségvetés közmű'!$1:$1</definedName>
    <definedName name="_xlnm.Print_Area" localSheetId="2">'Tételes költségvetés közmű'!$A$1:$I$97</definedName>
    <definedName name="_xlnm.Print_Area" localSheetId="0">'Záradék közművezeték'!$A$1:$D$32</definedName>
  </definedNames>
  <calcPr calcId="152511"/>
</workbook>
</file>

<file path=xl/calcChain.xml><?xml version="1.0" encoding="utf-8"?>
<calcChain xmlns="http://schemas.openxmlformats.org/spreadsheetml/2006/main">
  <c r="I15" i="6" l="1"/>
  <c r="H15" i="6"/>
  <c r="I73" i="6" l="1"/>
  <c r="H73" i="6"/>
  <c r="H93" i="6"/>
  <c r="H95" i="6" s="1"/>
  <c r="B5" i="5" s="1"/>
  <c r="H81" i="6"/>
  <c r="I79" i="6"/>
  <c r="I93" i="6" l="1"/>
  <c r="I95" i="6" s="1"/>
  <c r="C5" i="5" s="1"/>
  <c r="H79" i="6"/>
  <c r="I81" i="6"/>
  <c r="H67" i="6" l="1"/>
  <c r="I67" i="6"/>
  <c r="H39" i="6" l="1"/>
  <c r="I39" i="6"/>
  <c r="H23" i="6" l="1"/>
  <c r="H17" i="6" l="1"/>
  <c r="I5" i="6"/>
  <c r="H7" i="6"/>
  <c r="I11" i="6"/>
  <c r="I53" i="6"/>
  <c r="H53" i="6"/>
  <c r="I23" i="6"/>
  <c r="H5" i="6"/>
  <c r="H9" i="6"/>
  <c r="I9" i="6"/>
  <c r="H13" i="6"/>
  <c r="I13" i="6"/>
  <c r="I77" i="6"/>
  <c r="H77" i="6"/>
  <c r="H47" i="6"/>
  <c r="I47" i="6"/>
  <c r="H59" i="6"/>
  <c r="I59" i="6"/>
  <c r="I69" i="6"/>
  <c r="H69" i="6"/>
  <c r="H11" i="6"/>
  <c r="H43" i="6"/>
  <c r="I43" i="6"/>
  <c r="H75" i="6"/>
  <c r="I75" i="6"/>
  <c r="I17" i="6"/>
  <c r="H37" i="6"/>
  <c r="I37" i="6"/>
  <c r="H49" i="6"/>
  <c r="I49" i="6"/>
  <c r="H19" i="6"/>
  <c r="I7" i="6" l="1"/>
  <c r="I19" i="6"/>
  <c r="H21" i="6"/>
  <c r="I21" i="6"/>
  <c r="H65" i="6"/>
  <c r="I65" i="6"/>
  <c r="H85" i="6"/>
  <c r="I85" i="6"/>
  <c r="H51" i="6"/>
  <c r="I51" i="6"/>
  <c r="H71" i="6"/>
  <c r="I71" i="6"/>
  <c r="H29" i="6"/>
  <c r="I29" i="6"/>
  <c r="I45" i="6"/>
  <c r="H45" i="6"/>
  <c r="H41" i="6"/>
  <c r="I41" i="6"/>
  <c r="H57" i="6"/>
  <c r="I57" i="6"/>
  <c r="H25" i="6"/>
  <c r="I25" i="6"/>
  <c r="H27" i="6"/>
  <c r="I27" i="6"/>
  <c r="H55" i="6"/>
  <c r="I55" i="6"/>
  <c r="I63" i="6"/>
  <c r="H63" i="6"/>
  <c r="H61" i="6"/>
  <c r="I61" i="6"/>
  <c r="H31" i="6"/>
  <c r="I31" i="6"/>
  <c r="H33" i="6" l="1"/>
  <c r="B3" i="5" s="1"/>
  <c r="I33" i="6"/>
  <c r="C3" i="5" s="1"/>
  <c r="H87" i="6"/>
  <c r="I87" i="6"/>
  <c r="H83" i="6"/>
  <c r="I83" i="6"/>
  <c r="I89" i="6" l="1"/>
  <c r="C4" i="5" s="1"/>
  <c r="D24" i="4" s="1"/>
  <c r="D25" i="4" s="1"/>
  <c r="H89" i="6"/>
  <c r="B4" i="5" s="1"/>
  <c r="C24" i="4" l="1"/>
  <c r="C25" i="4" s="1"/>
  <c r="C26" i="4" s="1"/>
  <c r="C27" i="4" s="1"/>
  <c r="C28" i="4" s="1"/>
  <c r="B7" i="5"/>
  <c r="C7" i="5"/>
</calcChain>
</file>

<file path=xl/sharedStrings.xml><?xml version="1.0" encoding="utf-8"?>
<sst xmlns="http://schemas.openxmlformats.org/spreadsheetml/2006/main" count="174" uniqueCount="123">
  <si>
    <t xml:space="preserve">Név :                                  </t>
  </si>
  <si>
    <t xml:space="preserve">                                       </t>
  </si>
  <si>
    <t xml:space="preserve">Cím :                                  </t>
  </si>
  <si>
    <t xml:space="preserve"> Kelt:      20.. év...........hó...nap </t>
  </si>
  <si>
    <t xml:space="preserve"> Szám         :.............           </t>
  </si>
  <si>
    <t xml:space="preserve"> KSH besorolás:.....................   </t>
  </si>
  <si>
    <t xml:space="preserve"> Teljesítés:20.. év...........hó...nap </t>
  </si>
  <si>
    <t xml:space="preserve">A munka leírása:                       </t>
  </si>
  <si>
    <t xml:space="preserve"> Készítette   :.....................   </t>
  </si>
  <si>
    <t xml:space="preserve">                                                                              </t>
  </si>
  <si>
    <t xml:space="preserve">Készült:                                 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</si>
  <si>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</si>
  <si>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</si>
  <si>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</si>
  <si>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</si>
  <si>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</si>
  <si>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1.1 Közvetlen önköltség összesen</t>
  </si>
  <si>
    <t>2.1 ÁFA vetítési alap</t>
  </si>
  <si>
    <t>2.2 Áfa</t>
  </si>
  <si>
    <t>3.  A munka ára</t>
  </si>
  <si>
    <t>Aláírás</t>
  </si>
  <si>
    <t>Munkanem megnevezése</t>
  </si>
  <si>
    <t>Anyag összege</t>
  </si>
  <si>
    <t>Díj összege</t>
  </si>
  <si>
    <t>Irtás, föld- és sziklamunka</t>
  </si>
  <si>
    <t>Kőburkolat készítése</t>
  </si>
  <si>
    <t>Összesen:</t>
  </si>
  <si>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</si>
  <si>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</si>
  <si>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</si>
  <si>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</si>
  <si>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</si>
  <si>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</si>
  <si>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</si>
  <si>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</si>
  <si>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</si>
  <si>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db</t>
  </si>
  <si>
    <t>m3</t>
  </si>
  <si>
    <t>m2</t>
  </si>
  <si>
    <t>21-006-4.1.1</t>
  </si>
  <si>
    <t>Öv- és talpárok /szabványárok/ készítése, bármely keresztmetszettel, a kitermelt föld elteregetésével, gépi erővel, kiegészítő kézi földmunkával, I-IV. oszt. talajban</t>
  </si>
  <si>
    <t>21-008-2.2.3</t>
  </si>
  <si>
    <t>Tömörítés bármely tömörítési osztályban gépi erővel, kis felületen, tömörségi fok: 95%</t>
  </si>
  <si>
    <t xml:space="preserve">Bontási törmelék felrakása szállítóeszközre, géppel, </t>
  </si>
  <si>
    <t>Munkanem összesen:</t>
  </si>
  <si>
    <t>m</t>
  </si>
  <si>
    <t>Közmű csatornaépítés</t>
  </si>
  <si>
    <t>21-003-6.1.1</t>
  </si>
  <si>
    <t>Munkaárok földkiemelése közmű nélküli területen, gépi erővel, kiegészítő kézi munkával, bármely konzisztenciájú, I-IV. oszt. talajban, dúcolás nélkül, 3,0 m² szelvényig</t>
  </si>
  <si>
    <t>21-004-5.1.1.1</t>
  </si>
  <si>
    <t>Tükörkészítés tömörítés nélkül, sík felületen gépi erővel, kiegészítő kézi munkával talajosztály: I-IV.</t>
  </si>
  <si>
    <t>21-004-4.1.1-0120401</t>
  </si>
  <si>
    <t>Talajjavító réteg készítése vonalas létesítményeknél, 3,00 m szélességig vagy építményen belül, homokból Természetes szemmegoszlású homok, TH  0/4 P-TT, Nyékládháza</t>
  </si>
  <si>
    <t>21-003-11.1.1</t>
  </si>
  <si>
    <t>Földvisszatöltés munkagödörbe vagy munkaárokba, tömörítés nélkül, réteges elterítéssel, I-IV. osztályú talajban, kézi erővel, az anyag súlypontja karoláson belül, a vezeték (műtárgy) felett és mellett 50 cm vastagságig</t>
  </si>
  <si>
    <t>21-003-11.2.1</t>
  </si>
  <si>
    <t>Földvisszatöltés munkagödörbe vagy munkaárokba, tömörítés nélkül, réteges elterítéssel, I-IV. osztályú talajban, gépi erővel, az anyag súlypontja 10,0 m-en belül, a vezetéket (műtárgyat) környező 50 cm-en túli szelvényrészben</t>
  </si>
  <si>
    <t>21-008-2.2.1</t>
  </si>
  <si>
    <t>Tömörítés bármely tömörítési osztályban gépi erővel, kis felületen, tömörségi fok: 85%</t>
  </si>
  <si>
    <t>21-008-2.2.2</t>
  </si>
  <si>
    <t>Tömörítés bármely tömörítési osztályban gépi erővel, kis felületen, tömörségi fok: 90%</t>
  </si>
  <si>
    <t>21-008-2.3.1</t>
  </si>
  <si>
    <t>Tömörítés bármely tömörítési osztályban gépi erővel, vezeték felett és mellett, tömörségi fok: 85%</t>
  </si>
  <si>
    <t>21-011-1.2.1</t>
  </si>
  <si>
    <t>Fejtett föld felrakása szállítóeszközre, géppel, talajosztály I-IV.</t>
  </si>
  <si>
    <t>21-011-2.1.3</t>
  </si>
  <si>
    <t>Fejtett föld konténeres elszállítása, lerakása, lerakóhelyi díjjal, 5,0 m³-es konténerbe</t>
  </si>
  <si>
    <t>Bontási törmelék konténeres elszállítása, lerakása, lerakóhelyi díjjal, 5,0 m³-es konténerbe</t>
  </si>
  <si>
    <t xml:space="preserve">"K" </t>
  </si>
  <si>
    <t>Meglévő árokburkolat bontása</t>
  </si>
  <si>
    <t>53-001-31.1.4-0133031</t>
  </si>
  <si>
    <t>Egyoldalon tokos műanyag csatornacső beépítése földárokba, gumigyűrűs kötéssel, csőidomok nélkül, 1,00 m hosszú csövekből, külső csőátmérő: 200 mm M-WAVIN KG 200 PVC csatornacső, D = 200 mm, DN 200/1 m, CCCM120</t>
  </si>
  <si>
    <t>53-001-1.2.2.1-0641001</t>
  </si>
  <si>
    <t>Körszelvényű, tokos betoncső beépítése gumigyűrűs kötéssel, 2,30 m hosszú előregyártott beton- vagy vasbetoncsövekből, belső csőátmérő: 30 cm SW Umwelttechnik V 30 KB 30/230/6 cm tokos betoncső, gumigyűrűs, Cikkszám: 1000000061</t>
  </si>
  <si>
    <t>53-001-1.2.2.2-0641002</t>
  </si>
  <si>
    <t>Körszelvényű, tokos betoncső beépítése gumigyűrűs kötéssel, 2,30 m hosszú előregyártott beton- vagy vasbetoncsövekből, belső csőátmérő: 40 cm SW Umwelttechnik V 40 KB 40/230/7,5 cm tokos betoncső, gumigyűrűs, Cikkszám: 1000000062</t>
  </si>
  <si>
    <t>53-001-10.1.1-0645351</t>
  </si>
  <si>
    <t>Körszelvényű, tokos vagy hengeres csőhöz vasbeton támfal beépítése, cementhabarcs kötéssel, DN 30, belső csőátmérő: 30 cm LEIER TFE 30 támfal elem, V1-T1-A1, CEM 2/A-V 32,5 S, Cikkszám: HUTJS5345</t>
  </si>
  <si>
    <t>53-001-11.1.6.1-0060340</t>
  </si>
  <si>
    <t>Körszelvényű, tokos, talpas vagy hengeres csőhöz vasbeton előfej beépítése, cementhabarcs kötéssel, kis előfej, DN 30-40 belső átmérőjű csövekhez SW Umwelttechnik vasbeton kis előfej 55x62x62 cm, NÁ 30, 40, tokos és talpas csőhöz, Cikkszám: 1000000174</t>
  </si>
  <si>
    <t>53-005-9.1.2.2-0</t>
  </si>
  <si>
    <t>Beton aknaszűkítő elhelyezése, egyesített szűkítő elem, gumigyűrűs illesztéssel, belső átmérő alul 100 cm, felül 62,5 cm</t>
  </si>
  <si>
    <t>53-005-41.1.3-0234785</t>
  </si>
  <si>
    <t>Műanyag aknák kiegészítőinek elhelyezése, csatlakozó csonkok elhelyezése, DN 200 PIPELIFE KG-PVC csatorna aknabekötő idom, KGFP200/P</t>
  </si>
  <si>
    <t>53-006-1.1-0231440</t>
  </si>
  <si>
    <r>
      <t>Akna vagy akna jellegű műtárgy építése, monolit vasbetonból vagy betonból, akna- vagy műtárgybeton készítése C20/25 - XC1 kissé képlékeny kavicsbeton keverék CEM 42,5 pc. D</t>
    </r>
    <r>
      <rPr>
        <vertAlign val="subscript"/>
        <sz val="10"/>
        <color indexed="8"/>
        <rFont val="Times New Roman CE"/>
        <charset val="238"/>
      </rPr>
      <t>max</t>
    </r>
    <r>
      <rPr>
        <sz val="10"/>
        <color indexed="8"/>
        <rFont val="Times New Roman CE"/>
        <charset val="238"/>
      </rPr>
      <t xml:space="preserve"> = 24 mm, m = 6,0 finomsági modulussal</t>
    </r>
  </si>
  <si>
    <t>53-006-1.2-0012010</t>
  </si>
  <si>
    <r>
      <t>Akna vagy akna jellegű műtárgy építése, monolit vasbetonból vagy betonból, alap- vagy szerelőbeton készítése C8/10 - XN(H) földnedves kavicsbeton keverék CEM 32,5 pc. D</t>
    </r>
    <r>
      <rPr>
        <vertAlign val="subscript"/>
        <sz val="10"/>
        <color indexed="8"/>
        <rFont val="Times New Roman CE"/>
        <charset val="238"/>
      </rPr>
      <t>max</t>
    </r>
    <r>
      <rPr>
        <sz val="10"/>
        <color indexed="8"/>
        <rFont val="Times New Roman CE"/>
        <charset val="238"/>
      </rPr>
      <t xml:space="preserve"> = 16 mm, m = 6,2 finomsági modulussal</t>
    </r>
  </si>
  <si>
    <t>K</t>
  </si>
  <si>
    <t>53-006-2.1</t>
  </si>
  <si>
    <t>Külső-belső mintadeszkázat készítése típusaknához és aknajellegű műtárgyakhoz, sík felülettel</t>
  </si>
  <si>
    <t>53-006-2.2</t>
  </si>
  <si>
    <t>Külső-belső mintadeszkázat készítése típusaknához és aknajellegű műtárgyakhoz, íves felülettel</t>
  </si>
  <si>
    <t>53-007-1-0620020</t>
  </si>
  <si>
    <t>Aknahágcsó beépítése műanyag bevonatú alumínium vagy köracélból Aknahágcsó köracélból 18 mm átmérővel Hvz 110, vízzáró cementhabarcs</t>
  </si>
  <si>
    <t>53-007-8.1.1-0645304</t>
  </si>
  <si>
    <t>Öntöttvas víznyelőrács elhelyezése, cementhabarcs rögzítéssel, négyzetalakú, téglalap alakú 32/32 cm méretű Leier AF ÖV 320x320 / 400kN öntöttvas víznyelő rács, négyszögletes Cikkszám: HUTX4565</t>
  </si>
  <si>
    <t>53-007-8.2.1-0645258</t>
  </si>
  <si>
    <t>Öntöttvas víznyelőrács elhelyezése, cementhabarcs rögzítéssel, köralakú kivitel ø 600 méretben LEIER AF ÖV 600 400 KN, öntöttvas víznyelő aknafedlap , Cikkszám: HUTX1195</t>
  </si>
  <si>
    <t>53-008-2.3.2-0620020</t>
  </si>
  <si>
    <t>Vakolat készítése csatornaszelvényben és aknában, cementhabarcsból, vízzáró kivitelben, három rétegben, 7,5 + 7,5 + 5,0 mm vastagságban Hvz 110, vízzáró cementhabarcs</t>
  </si>
  <si>
    <t>53-051-5.1-0646051</t>
  </si>
  <si>
    <t>Útpadka folyóka elemek elhelyezése előregyártott vasbetonból, földmunka nélkül, 40 cm szélességben CSOMIÉP útpadka folyóka elem 40/100 íves</t>
  </si>
  <si>
    <t>53-009-1.1</t>
  </si>
  <si>
    <t>Vízzárósági vizsgálat elfalazással, csatorna belmérete: 30 cm</t>
  </si>
  <si>
    <t>53-009-1.2</t>
  </si>
  <si>
    <t>Vízzárósági vizsgálat elfalazással, csatorna belmérete: 40 cm</t>
  </si>
  <si>
    <t>53-009-0</t>
  </si>
  <si>
    <t>Nyiltárkos geodéziai bemérés</t>
  </si>
  <si>
    <t>53-000-1.1.1</t>
  </si>
  <si>
    <t>Bőcs településen belüli kerékpárút és körforgalom építése.</t>
  </si>
  <si>
    <t>53-007-5.3-0645256</t>
  </si>
  <si>
    <t>Kör alakú öntöttvas aknafedlap és fedlapkeret elhelyezése, cementhabarcs rögzítéssel, nehéz (D 400 terhelési osztály) kivitel LEIER AF ÖV 600 400 KN, öntöttvas nehéz aknafedlap , Cikkszám: HUTX1194</t>
  </si>
  <si>
    <t>53-101-5.1.2.1-0120002</t>
  </si>
  <si>
    <t>Ágyazatok készítése előre elkészített tükörben, rézsűburkolatok alá, osztályozott homokból vagy homokos kavicsból Nyers homokos kavics, NHK 0/63 RTT, KŐKA, Alsózsolca</t>
  </si>
  <si>
    <t>53-101-5.1.2.2-0222140</t>
  </si>
  <si>
    <r>
      <t>Ágyazatok készítése előre elkészített tükörben, rézsűburkolatok alá, betonból C16/20 - X0v(H) kissé képlékeny kavicsbeton keverék CEM 32,5 pc. D</t>
    </r>
    <r>
      <rPr>
        <vertAlign val="subscript"/>
        <sz val="10"/>
        <color indexed="8"/>
        <rFont val="Times New Roman CE"/>
        <charset val="238"/>
      </rPr>
      <t>max</t>
    </r>
    <r>
      <rPr>
        <sz val="10"/>
        <color indexed="8"/>
        <rFont val="Times New Roman CE"/>
        <charset val="238"/>
      </rPr>
      <t xml:space="preserve"> = 16 mm, m = 5,7 finomsági modulussal</t>
    </r>
  </si>
  <si>
    <t>62-003-4.1.2-0610740</t>
  </si>
  <si>
    <t>Betonlap vagy teraszburkolat készítése, medrek kialakítása, 40x40x10 cm-es lapokból A Beton-Viacolor mederlap, 40x40x10 cm</t>
  </si>
  <si>
    <t>Visszacsapószelep felszerelése DN 400</t>
  </si>
  <si>
    <t>Járda és kerékpárút csapadékvíz elvezetési munkái</t>
  </si>
  <si>
    <t>Előregyártott csőelemekből készítettátereszek törmelékre bontása, tokos vagy talpas betoncső 30 cm átmérőig</t>
  </si>
  <si>
    <t>Csatornacső védő körbe betonozása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</si>
</sst>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sz val="10"/>
      <color indexed="8"/>
      <name val="Times New Roman CE"/>
      <charset val="238"/>
    </font>
    <font>
      <vertAlign val="subscript"/>
      <sz val="10"/>
      <color indexed="8"/>
      <name val="Times New Roman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49" fontId="4" fillId="0" borderId="0" xfId="0" applyNumberFormat="1" applyFont="1" applyFill="1" applyAlignment="1">
      <alignment vertical="top" wrapText="1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right" vertical="top"/>
    </xf>
    <xf numFmtId="3" fontId="1" fillId="0" borderId="1" xfId="0" applyNumberFormat="1" applyFont="1" applyBorder="1" applyAlignment="1">
      <alignment vertical="top"/>
    </xf>
    <xf numFmtId="10" fontId="1" fillId="0" borderId="1" xfId="0" applyNumberFormat="1" applyFont="1" applyBorder="1" applyAlignment="1">
      <alignment vertical="top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3" fontId="4" fillId="0" borderId="0" xfId="0" applyNumberFormat="1" applyFont="1" applyFill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top" indent="2"/>
    </xf>
    <xf numFmtId="0" fontId="3" fillId="0" borderId="0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3" fontId="1" fillId="0" borderId="2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3" fontId="1" fillId="0" borderId="3" xfId="0" applyNumberFormat="1" applyFont="1" applyBorder="1" applyAlignment="1">
      <alignment horizontal="center" vertical="top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zoomScaleSheetLayoutView="100" workbookViewId="0">
      <selection activeCell="H8" sqref="H8"/>
    </sheetView>
  </sheetViews>
  <sheetFormatPr defaultRowHeight="15.75" x14ac:dyDescent="0.25"/>
  <cols>
    <col min="1" max="1" width="36.42578125" style="1" customWidth="1"/>
    <col min="2" max="2" width="10.7109375" style="1" customWidth="1"/>
    <col min="3" max="4" width="15.7109375" style="2" customWidth="1"/>
    <col min="5" max="6" width="9.140625" style="1"/>
    <col min="7" max="7" width="11.28515625" style="1" bestFit="1" customWidth="1"/>
    <col min="8" max="16384" width="9.140625" style="1"/>
  </cols>
  <sheetData>
    <row r="1" spans="1:4" s="25" customFormat="1" x14ac:dyDescent="0.25">
      <c r="A1" s="41"/>
      <c r="B1" s="41"/>
      <c r="C1" s="41"/>
      <c r="D1" s="41"/>
    </row>
    <row r="2" spans="1:4" s="25" customFormat="1" x14ac:dyDescent="0.25">
      <c r="A2" s="41"/>
      <c r="B2" s="41"/>
      <c r="C2" s="41"/>
      <c r="D2" s="41"/>
    </row>
    <row r="3" spans="1:4" s="25" customFormat="1" x14ac:dyDescent="0.25">
      <c r="A3" s="41"/>
      <c r="B3" s="41"/>
      <c r="C3" s="41"/>
      <c r="D3" s="41"/>
    </row>
    <row r="4" spans="1:4" x14ac:dyDescent="0.25">
      <c r="A4" s="42"/>
      <c r="B4" s="42"/>
      <c r="C4" s="42"/>
      <c r="D4" s="42"/>
    </row>
    <row r="5" spans="1:4" x14ac:dyDescent="0.25">
      <c r="A5" s="42"/>
      <c r="B5" s="42"/>
      <c r="C5" s="42"/>
      <c r="D5" s="42"/>
    </row>
    <row r="6" spans="1:4" x14ac:dyDescent="0.25">
      <c r="A6" s="42"/>
      <c r="B6" s="42"/>
      <c r="C6" s="42"/>
      <c r="D6" s="42"/>
    </row>
    <row r="7" spans="1:4" x14ac:dyDescent="0.25">
      <c r="A7" s="42"/>
      <c r="B7" s="42"/>
      <c r="C7" s="42"/>
      <c r="D7" s="42"/>
    </row>
    <row r="9" spans="1:4" x14ac:dyDescent="0.25">
      <c r="A9" s="1" t="s">
        <v>0</v>
      </c>
      <c r="C9" s="2" t="s">
        <v>1</v>
      </c>
    </row>
    <row r="10" spans="1:4" x14ac:dyDescent="0.25">
      <c r="A10" s="1" t="s">
        <v>1</v>
      </c>
      <c r="C10" s="2" t="s">
        <v>1</v>
      </c>
    </row>
    <row r="11" spans="1:4" x14ac:dyDescent="0.25">
      <c r="A11" s="1" t="s">
        <v>2</v>
      </c>
      <c r="C11" s="2" t="s">
        <v>3</v>
      </c>
    </row>
    <row r="12" spans="1:4" x14ac:dyDescent="0.25">
      <c r="A12" s="1" t="s">
        <v>1</v>
      </c>
      <c r="C12" s="2" t="s">
        <v>4</v>
      </c>
    </row>
    <row r="13" spans="1:4" x14ac:dyDescent="0.25">
      <c r="A13" s="1" t="s">
        <v>1</v>
      </c>
      <c r="C13" s="2" t="s">
        <v>5</v>
      </c>
    </row>
    <row r="14" spans="1:4" x14ac:dyDescent="0.25">
      <c r="A14" s="1" t="s">
        <v>1</v>
      </c>
      <c r="C14" s="2" t="s">
        <v>6</v>
      </c>
    </row>
    <row r="15" spans="1:4" x14ac:dyDescent="0.25">
      <c r="A15" s="1" t="s">
        <v>7</v>
      </c>
      <c r="C15" s="2" t="s">
        <v>8</v>
      </c>
    </row>
    <row r="16" spans="1:4" ht="30.75" customHeight="1" x14ac:dyDescent="0.25">
      <c r="A16" s="36" t="s">
        <v>110</v>
      </c>
    </row>
    <row r="17" spans="1:8" ht="30.75" customHeight="1" x14ac:dyDescent="0.25">
      <c r="A17" s="37" t="s">
        <v>120</v>
      </c>
    </row>
    <row r="18" spans="1:8" x14ac:dyDescent="0.25">
      <c r="A18" s="1" t="s">
        <v>9</v>
      </c>
    </row>
    <row r="19" spans="1:8" x14ac:dyDescent="0.25">
      <c r="A19" s="1" t="s">
        <v>10</v>
      </c>
    </row>
    <row r="20" spans="1:8" x14ac:dyDescent="0.25">
      <c r="A20" s="1" t="s">
        <v>9</v>
      </c>
    </row>
    <row r="22" spans="1:8" x14ac:dyDescent="0.25">
      <c r="A22" s="43" t="s">
        <v>11</v>
      </c>
      <c r="B22" s="43"/>
      <c r="C22" s="43"/>
      <c r="D22" s="43"/>
    </row>
    <row r="23" spans="1:8" x14ac:dyDescent="0.25">
      <c r="A23" s="26" t="s">
        <v>12</v>
      </c>
      <c r="B23" s="26"/>
      <c r="C23" s="27" t="s">
        <v>13</v>
      </c>
      <c r="D23" s="27" t="s">
        <v>14</v>
      </c>
    </row>
    <row r="24" spans="1:8" x14ac:dyDescent="0.25">
      <c r="A24" s="26" t="s">
        <v>15</v>
      </c>
      <c r="B24" s="26"/>
      <c r="C24" s="28">
        <f>ROUND(SUM('Összesítő közművezeték'!B3:B6),0)</f>
        <v>0</v>
      </c>
      <c r="D24" s="28">
        <f>ROUND(SUM('Összesítő közművezeték'!C3:C6),0)</f>
        <v>0</v>
      </c>
    </row>
    <row r="25" spans="1:8" x14ac:dyDescent="0.25">
      <c r="A25" s="26" t="s">
        <v>16</v>
      </c>
      <c r="B25" s="26"/>
      <c r="C25" s="28">
        <f>ROUND(C24,0)</f>
        <v>0</v>
      </c>
      <c r="D25" s="28">
        <f>ROUND(D24,0)</f>
        <v>0</v>
      </c>
    </row>
    <row r="26" spans="1:8" x14ac:dyDescent="0.25">
      <c r="A26" s="1" t="s">
        <v>17</v>
      </c>
      <c r="C26" s="44">
        <f>ROUND(C25+D25,0)</f>
        <v>0</v>
      </c>
      <c r="D26" s="44"/>
      <c r="H26" s="2"/>
    </row>
    <row r="27" spans="1:8" x14ac:dyDescent="0.25">
      <c r="A27" s="26" t="s">
        <v>18</v>
      </c>
      <c r="B27" s="29">
        <v>0.27</v>
      </c>
      <c r="C27" s="45">
        <f>ROUND(C26*B27,0)</f>
        <v>0</v>
      </c>
      <c r="D27" s="45"/>
    </row>
    <row r="28" spans="1:8" x14ac:dyDescent="0.25">
      <c r="A28" s="26" t="s">
        <v>19</v>
      </c>
      <c r="B28" s="26"/>
      <c r="C28" s="46">
        <f>ROUND(C26+C27,0)</f>
        <v>0</v>
      </c>
      <c r="D28" s="46"/>
    </row>
    <row r="32" spans="1:8" x14ac:dyDescent="0.25">
      <c r="B32" s="40" t="s">
        <v>20</v>
      </c>
      <c r="C32" s="40"/>
    </row>
    <row r="34" spans="1:4" x14ac:dyDescent="0.25">
      <c r="A34" s="3"/>
      <c r="C34" s="1"/>
      <c r="D34" s="1"/>
    </row>
    <row r="35" spans="1:4" x14ac:dyDescent="0.25">
      <c r="A35" s="3"/>
      <c r="C35" s="1"/>
      <c r="D35" s="1"/>
    </row>
    <row r="36" spans="1:4" x14ac:dyDescent="0.25">
      <c r="A36" s="3"/>
      <c r="C36" s="1"/>
      <c r="D36" s="1"/>
    </row>
  </sheetData>
  <mergeCells count="12">
    <mergeCell ref="B32:C32"/>
    <mergeCell ref="A1:D1"/>
    <mergeCell ref="A2:D2"/>
    <mergeCell ref="A3:D3"/>
    <mergeCell ref="A4:D4"/>
    <mergeCell ref="A5:D5"/>
    <mergeCell ref="A6:D6"/>
    <mergeCell ref="A7:D7"/>
    <mergeCell ref="A22:D22"/>
    <mergeCell ref="C26:D26"/>
    <mergeCell ref="C27:D27"/>
    <mergeCell ref="C28:D28"/>
  </mergeCells>
  <pageMargins left="1" right="1" top="1" bottom="1" header="0.41666666666666669" footer="0.41666666666666669"/>
  <pageSetup paperSize="9" firstPageNumber="4294963191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view="pageBreakPreview" zoomScaleSheetLayoutView="100" workbookViewId="0">
      <selection activeCell="H8" sqref="H8"/>
    </sheetView>
  </sheetViews>
  <sheetFormatPr defaultRowHeight="15.75" x14ac:dyDescent="0.25"/>
  <cols>
    <col min="1" max="1" width="36.42578125" style="9" customWidth="1"/>
    <col min="2" max="3" width="20.7109375" style="10" customWidth="1"/>
    <col min="4" max="16384" width="9.140625" style="9"/>
  </cols>
  <sheetData>
    <row r="1" spans="1:3" s="4" customFormat="1" ht="24.75" customHeight="1" x14ac:dyDescent="0.25">
      <c r="A1" s="4" t="s">
        <v>21</v>
      </c>
      <c r="B1" s="5" t="s">
        <v>22</v>
      </c>
      <c r="C1" s="5" t="s">
        <v>23</v>
      </c>
    </row>
    <row r="2" spans="1:3" s="30" customFormat="1" ht="24.75" customHeight="1" x14ac:dyDescent="0.25">
      <c r="B2" s="31"/>
      <c r="C2" s="31"/>
    </row>
    <row r="3" spans="1:3" s="6" customFormat="1" ht="24.75" customHeight="1" x14ac:dyDescent="0.25">
      <c r="A3" s="6" t="s">
        <v>24</v>
      </c>
      <c r="B3" s="7">
        <f>'Tételes költségvetés közmű'!H33</f>
        <v>0</v>
      </c>
      <c r="C3" s="7">
        <f>'Tételes költségvetés közmű'!I33</f>
        <v>0</v>
      </c>
    </row>
    <row r="4" spans="1:3" s="6" customFormat="1" ht="24.75" customHeight="1" x14ac:dyDescent="0.25">
      <c r="A4" s="6" t="s">
        <v>46</v>
      </c>
      <c r="B4" s="7">
        <f>'Tételes költségvetés közmű'!H89</f>
        <v>0</v>
      </c>
      <c r="C4" s="7">
        <f>'Tételes költségvetés közmű'!I89</f>
        <v>0</v>
      </c>
    </row>
    <row r="5" spans="1:3" s="6" customFormat="1" ht="24.75" customHeight="1" x14ac:dyDescent="0.25">
      <c r="A5" s="6" t="s">
        <v>25</v>
      </c>
      <c r="B5" s="7">
        <f>'Tételes költségvetés közmű'!H95</f>
        <v>0</v>
      </c>
      <c r="C5" s="7">
        <f>'Tételes költségvetés közmű'!I95</f>
        <v>0</v>
      </c>
    </row>
    <row r="6" spans="1:3" s="6" customFormat="1" ht="24.75" customHeight="1" x14ac:dyDescent="0.25">
      <c r="B6" s="7"/>
      <c r="C6" s="7"/>
    </row>
    <row r="7" spans="1:3" s="4" customFormat="1" ht="24.75" customHeight="1" x14ac:dyDescent="0.25">
      <c r="A7" s="4" t="s">
        <v>26</v>
      </c>
      <c r="B7" s="8">
        <f>ROUND(SUM(B3:B6),0)</f>
        <v>0</v>
      </c>
      <c r="C7" s="8">
        <f>ROUND(SUM(C3:C6), 0)</f>
        <v>0</v>
      </c>
    </row>
  </sheetData>
  <pageMargins left="1" right="1" top="1" bottom="1" header="0.41666666666666669" footer="0.41666666666666669"/>
  <pageSetup paperSize="9" firstPageNumber="4294963191" orientation="portrait" useFirstPageNumber="1" r:id="rId1"/>
  <headerFooter>
    <oddHeader>&amp;C&amp;"Times New Roman,bold"&amp;12Munkanem összesítő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opLeftCell="C80" zoomScaleSheetLayoutView="100" workbookViewId="0">
      <selection activeCell="G91" sqref="G91"/>
    </sheetView>
  </sheetViews>
  <sheetFormatPr defaultRowHeight="12.75" x14ac:dyDescent="0.25"/>
  <cols>
    <col min="1" max="1" width="4.28515625" style="18" customWidth="1"/>
    <col min="2" max="2" width="9.28515625" style="19" customWidth="1"/>
    <col min="3" max="3" width="36.7109375" style="19" customWidth="1"/>
    <col min="4" max="4" width="6.7109375" style="22" customWidth="1"/>
    <col min="5" max="5" width="6.7109375" style="19" customWidth="1"/>
    <col min="6" max="6" width="9" style="20" customWidth="1"/>
    <col min="7" max="7" width="8.28515625" style="20" customWidth="1"/>
    <col min="8" max="9" width="10.28515625" style="20" customWidth="1"/>
    <col min="10" max="16384" width="9.140625" style="19"/>
  </cols>
  <sheetData>
    <row r="1" spans="1:9" s="14" customFormat="1" ht="25.5" x14ac:dyDescent="0.25">
      <c r="A1" s="11" t="s">
        <v>27</v>
      </c>
      <c r="B1" s="12" t="s">
        <v>28</v>
      </c>
      <c r="C1" s="12" t="s">
        <v>29</v>
      </c>
      <c r="D1" s="32" t="s">
        <v>30</v>
      </c>
      <c r="E1" s="12" t="s">
        <v>31</v>
      </c>
      <c r="F1" s="13" t="s">
        <v>32</v>
      </c>
      <c r="G1" s="13" t="s">
        <v>33</v>
      </c>
      <c r="H1" s="13" t="s">
        <v>34</v>
      </c>
      <c r="I1" s="13" t="s">
        <v>35</v>
      </c>
    </row>
    <row r="2" spans="1:9" s="14" customFormat="1" x14ac:dyDescent="0.25">
      <c r="A2" s="15"/>
      <c r="B2" s="16"/>
      <c r="C2" s="16"/>
      <c r="D2" s="33"/>
      <c r="E2" s="16"/>
      <c r="F2" s="17"/>
      <c r="G2" s="17"/>
      <c r="H2" s="17"/>
      <c r="I2" s="17"/>
    </row>
    <row r="3" spans="1:9" x14ac:dyDescent="0.25">
      <c r="C3" s="14" t="s">
        <v>24</v>
      </c>
    </row>
    <row r="4" spans="1:9" x14ac:dyDescent="0.25">
      <c r="D4" s="33"/>
    </row>
    <row r="5" spans="1:9" ht="51" x14ac:dyDescent="0.25">
      <c r="A5" s="18">
        <v>1</v>
      </c>
      <c r="B5" s="19" t="s">
        <v>47</v>
      </c>
      <c r="C5" s="21" t="s">
        <v>48</v>
      </c>
      <c r="D5" s="22">
        <v>886</v>
      </c>
      <c r="E5" s="19" t="s">
        <v>37</v>
      </c>
      <c r="F5" s="20">
        <v>0</v>
      </c>
      <c r="G5" s="20">
        <v>0</v>
      </c>
      <c r="H5" s="20">
        <f>ROUND(D5*F5, 0)</f>
        <v>0</v>
      </c>
      <c r="I5" s="20">
        <f>ROUND(D5*G5, 0)</f>
        <v>0</v>
      </c>
    </row>
    <row r="6" spans="1:9" x14ac:dyDescent="0.25">
      <c r="D6" s="33"/>
    </row>
    <row r="7" spans="1:9" ht="38.25" x14ac:dyDescent="0.25">
      <c r="A7" s="18">
        <v>2</v>
      </c>
      <c r="B7" s="19" t="s">
        <v>49</v>
      </c>
      <c r="C7" s="21" t="s">
        <v>50</v>
      </c>
      <c r="D7" s="22">
        <v>896</v>
      </c>
      <c r="E7" s="19" t="s">
        <v>38</v>
      </c>
      <c r="F7" s="20">
        <v>0</v>
      </c>
      <c r="G7" s="20">
        <v>0</v>
      </c>
      <c r="H7" s="20">
        <f>ROUND(D7*F7, 0)</f>
        <v>0</v>
      </c>
      <c r="I7" s="20">
        <f>ROUND(D7*G7, 0)</f>
        <v>0</v>
      </c>
    </row>
    <row r="8" spans="1:9" x14ac:dyDescent="0.25">
      <c r="C8" s="21"/>
      <c r="D8" s="33"/>
    </row>
    <row r="9" spans="1:9" ht="63.75" x14ac:dyDescent="0.25">
      <c r="A9" s="18">
        <v>3</v>
      </c>
      <c r="B9" s="19" t="s">
        <v>51</v>
      </c>
      <c r="C9" s="21" t="s">
        <v>52</v>
      </c>
      <c r="D9" s="22">
        <v>90</v>
      </c>
      <c r="E9" s="19" t="s">
        <v>37</v>
      </c>
      <c r="F9" s="20">
        <v>0</v>
      </c>
      <c r="G9" s="20">
        <v>0</v>
      </c>
      <c r="H9" s="20">
        <f>ROUND(D9*F9, 0)</f>
        <v>0</v>
      </c>
      <c r="I9" s="20">
        <f>ROUND(D9*G9, 0)</f>
        <v>0</v>
      </c>
    </row>
    <row r="10" spans="1:9" x14ac:dyDescent="0.25">
      <c r="D10" s="33"/>
    </row>
    <row r="11" spans="1:9" ht="76.5" x14ac:dyDescent="0.25">
      <c r="A11" s="18">
        <v>4</v>
      </c>
      <c r="B11" s="19" t="s">
        <v>53</v>
      </c>
      <c r="C11" s="21" t="s">
        <v>54</v>
      </c>
      <c r="D11" s="35">
        <v>314</v>
      </c>
      <c r="E11" s="19" t="s">
        <v>37</v>
      </c>
      <c r="F11" s="20">
        <v>0</v>
      </c>
      <c r="G11" s="20">
        <v>0</v>
      </c>
      <c r="H11" s="20">
        <f>ROUND(D11*F11, 0)</f>
        <v>0</v>
      </c>
      <c r="I11" s="20">
        <f>ROUND(D11*G11, 0)</f>
        <v>0</v>
      </c>
    </row>
    <row r="12" spans="1:9" x14ac:dyDescent="0.25">
      <c r="D12" s="38"/>
    </row>
    <row r="13" spans="1:9" ht="76.5" x14ac:dyDescent="0.25">
      <c r="A13" s="18">
        <v>5</v>
      </c>
      <c r="B13" s="19" t="s">
        <v>55</v>
      </c>
      <c r="C13" s="21" t="s">
        <v>56</v>
      </c>
      <c r="D13" s="35">
        <v>71</v>
      </c>
      <c r="E13" s="19" t="s">
        <v>37</v>
      </c>
      <c r="F13" s="20">
        <v>0</v>
      </c>
      <c r="G13" s="20">
        <v>0</v>
      </c>
      <c r="H13" s="20">
        <f>ROUND(D13*F13, 0)</f>
        <v>0</v>
      </c>
      <c r="I13" s="20">
        <f>ROUND(D13*G13, 0)</f>
        <v>0</v>
      </c>
    </row>
    <row r="14" spans="1:9" x14ac:dyDescent="0.25">
      <c r="C14" s="21"/>
      <c r="D14" s="35"/>
    </row>
    <row r="15" spans="1:9" ht="51" x14ac:dyDescent="0.25">
      <c r="A15" s="18">
        <v>6</v>
      </c>
      <c r="B15" s="23" t="s">
        <v>39</v>
      </c>
      <c r="C15" s="24" t="s">
        <v>40</v>
      </c>
      <c r="D15" s="34">
        <v>286</v>
      </c>
      <c r="E15" s="23" t="s">
        <v>37</v>
      </c>
      <c r="F15" s="34">
        <v>0</v>
      </c>
      <c r="G15" s="34">
        <v>0</v>
      </c>
      <c r="H15" s="34">
        <f>ROUND(D15*F15, 0)</f>
        <v>0</v>
      </c>
      <c r="I15" s="34">
        <f>ROUND(D15*G15, 0)</f>
        <v>0</v>
      </c>
    </row>
    <row r="16" spans="1:9" x14ac:dyDescent="0.25">
      <c r="D16" s="38"/>
    </row>
    <row r="17" spans="1:9" ht="25.5" x14ac:dyDescent="0.25">
      <c r="A17" s="18">
        <v>7</v>
      </c>
      <c r="B17" s="19" t="s">
        <v>57</v>
      </c>
      <c r="C17" s="21" t="s">
        <v>58</v>
      </c>
      <c r="D17" s="35">
        <v>224</v>
      </c>
      <c r="E17" s="19" t="s">
        <v>37</v>
      </c>
      <c r="F17" s="20">
        <v>0</v>
      </c>
      <c r="G17" s="20">
        <v>0</v>
      </c>
      <c r="H17" s="20">
        <f>ROUND(D17*F17, 0)</f>
        <v>0</v>
      </c>
      <c r="I17" s="20">
        <f>ROUND(D17*G17, 0)</f>
        <v>0</v>
      </c>
    </row>
    <row r="18" spans="1:9" x14ac:dyDescent="0.25">
      <c r="D18" s="38"/>
    </row>
    <row r="19" spans="1:9" ht="25.5" x14ac:dyDescent="0.25">
      <c r="A19" s="18">
        <v>8</v>
      </c>
      <c r="B19" s="19" t="s">
        <v>59</v>
      </c>
      <c r="C19" s="21" t="s">
        <v>60</v>
      </c>
      <c r="D19" s="35">
        <v>71</v>
      </c>
      <c r="E19" s="19" t="s">
        <v>37</v>
      </c>
      <c r="F19" s="20">
        <v>0</v>
      </c>
      <c r="G19" s="20">
        <v>0</v>
      </c>
      <c r="H19" s="20">
        <f>ROUND(D19*F19, 0)</f>
        <v>0</v>
      </c>
      <c r="I19" s="20">
        <f>ROUND(D19*G19, 0)</f>
        <v>0</v>
      </c>
    </row>
    <row r="20" spans="1:9" x14ac:dyDescent="0.25">
      <c r="D20" s="38"/>
    </row>
    <row r="21" spans="1:9" ht="25.5" x14ac:dyDescent="0.25">
      <c r="A21" s="18">
        <v>9</v>
      </c>
      <c r="B21" s="19" t="s">
        <v>41</v>
      </c>
      <c r="C21" s="21" t="s">
        <v>42</v>
      </c>
      <c r="D21" s="35">
        <v>83</v>
      </c>
      <c r="E21" s="19" t="s">
        <v>37</v>
      </c>
      <c r="F21" s="20">
        <v>0</v>
      </c>
      <c r="G21" s="20">
        <v>0</v>
      </c>
      <c r="H21" s="20">
        <f>ROUND(D21*F21, 0)</f>
        <v>0</v>
      </c>
      <c r="I21" s="20">
        <f>ROUND(D21*G21, 0)</f>
        <v>0</v>
      </c>
    </row>
    <row r="22" spans="1:9" x14ac:dyDescent="0.25">
      <c r="D22" s="38"/>
    </row>
    <row r="23" spans="1:9" ht="38.25" x14ac:dyDescent="0.25">
      <c r="A23" s="18">
        <v>10</v>
      </c>
      <c r="B23" s="19" t="s">
        <v>61</v>
      </c>
      <c r="C23" s="21" t="s">
        <v>62</v>
      </c>
      <c r="D23" s="35">
        <v>314</v>
      </c>
      <c r="E23" s="19" t="s">
        <v>37</v>
      </c>
      <c r="F23" s="20">
        <v>0</v>
      </c>
      <c r="G23" s="20">
        <v>0</v>
      </c>
      <c r="H23" s="20">
        <f>ROUND(D23*F23, 0)</f>
        <v>0</v>
      </c>
      <c r="I23" s="20">
        <f>ROUND(D23*G23, 0)</f>
        <v>0</v>
      </c>
    </row>
    <row r="24" spans="1:9" x14ac:dyDescent="0.25">
      <c r="D24" s="33"/>
    </row>
    <row r="25" spans="1:9" ht="25.5" x14ac:dyDescent="0.25">
      <c r="A25" s="18">
        <v>11</v>
      </c>
      <c r="B25" s="19" t="s">
        <v>63</v>
      </c>
      <c r="C25" s="21" t="s">
        <v>64</v>
      </c>
      <c r="D25" s="22">
        <v>1171</v>
      </c>
      <c r="E25" s="19" t="s">
        <v>37</v>
      </c>
      <c r="F25" s="20">
        <v>0</v>
      </c>
      <c r="G25" s="20">
        <v>0</v>
      </c>
      <c r="H25" s="20">
        <f>ROUND(D25*F25, 0)</f>
        <v>0</v>
      </c>
      <c r="I25" s="20">
        <f>ROUND(D25*G25, 0)</f>
        <v>0</v>
      </c>
    </row>
    <row r="26" spans="1:9" x14ac:dyDescent="0.25">
      <c r="C26" s="21"/>
    </row>
    <row r="27" spans="1:9" ht="25.5" x14ac:dyDescent="0.25">
      <c r="A27" s="18">
        <v>12</v>
      </c>
      <c r="B27" s="19" t="s">
        <v>63</v>
      </c>
      <c r="C27" s="21" t="s">
        <v>43</v>
      </c>
      <c r="D27" s="22">
        <v>61</v>
      </c>
      <c r="E27" s="19" t="s">
        <v>37</v>
      </c>
      <c r="F27" s="20">
        <v>0</v>
      </c>
      <c r="G27" s="20">
        <v>0</v>
      </c>
      <c r="H27" s="20">
        <f>ROUND(D27*F27, 0)</f>
        <v>0</v>
      </c>
      <c r="I27" s="20">
        <f>ROUND(D27*G27, 0)</f>
        <v>0</v>
      </c>
    </row>
    <row r="28" spans="1:9" x14ac:dyDescent="0.25">
      <c r="D28" s="33"/>
    </row>
    <row r="29" spans="1:9" ht="25.5" x14ac:dyDescent="0.25">
      <c r="A29" s="18">
        <v>13</v>
      </c>
      <c r="B29" s="19" t="s">
        <v>65</v>
      </c>
      <c r="C29" s="21" t="s">
        <v>66</v>
      </c>
      <c r="D29" s="22">
        <v>235</v>
      </c>
      <c r="E29" s="19" t="s">
        <v>36</v>
      </c>
      <c r="F29" s="20">
        <v>0</v>
      </c>
      <c r="G29" s="20">
        <v>0</v>
      </c>
      <c r="H29" s="20">
        <f>ROUND(D29*F29, 0)</f>
        <v>0</v>
      </c>
      <c r="I29" s="20">
        <f>ROUND(D29*G29, 0)</f>
        <v>0</v>
      </c>
    </row>
    <row r="30" spans="1:9" x14ac:dyDescent="0.25">
      <c r="C30" s="21"/>
    </row>
    <row r="31" spans="1:9" ht="38.25" x14ac:dyDescent="0.25">
      <c r="A31" s="18">
        <v>14</v>
      </c>
      <c r="B31" s="19" t="s">
        <v>65</v>
      </c>
      <c r="C31" s="21" t="s">
        <v>67</v>
      </c>
      <c r="D31" s="22">
        <v>13</v>
      </c>
      <c r="E31" s="19" t="s">
        <v>36</v>
      </c>
      <c r="F31" s="20">
        <v>0</v>
      </c>
      <c r="G31" s="20">
        <v>0</v>
      </c>
      <c r="H31" s="20">
        <f>ROUND(D31*F31, 0)</f>
        <v>0</v>
      </c>
      <c r="I31" s="20">
        <f>ROUND(D31*G31, 0)</f>
        <v>0</v>
      </c>
    </row>
    <row r="33" spans="1:9" x14ac:dyDescent="0.25">
      <c r="A33" s="11"/>
      <c r="B33" s="12"/>
      <c r="C33" s="12" t="s">
        <v>44</v>
      </c>
      <c r="D33" s="32"/>
      <c r="E33" s="12"/>
      <c r="F33" s="13"/>
      <c r="G33" s="13"/>
      <c r="H33" s="13">
        <f>ROUND(SUM(H4:H32),0)</f>
        <v>0</v>
      </c>
      <c r="I33" s="13">
        <f>ROUND(SUM(I4:I32),0)</f>
        <v>0</v>
      </c>
    </row>
    <row r="35" spans="1:9" x14ac:dyDescent="0.25">
      <c r="C35" s="14" t="s">
        <v>46</v>
      </c>
    </row>
    <row r="36" spans="1:9" x14ac:dyDescent="0.25">
      <c r="D36" s="33"/>
    </row>
    <row r="37" spans="1:9" x14ac:dyDescent="0.25">
      <c r="A37" s="18">
        <v>1</v>
      </c>
      <c r="B37" s="19" t="s">
        <v>68</v>
      </c>
      <c r="C37" s="19" t="s">
        <v>69</v>
      </c>
      <c r="D37" s="22">
        <v>287</v>
      </c>
      <c r="E37" s="19" t="s">
        <v>38</v>
      </c>
      <c r="F37" s="20">
        <v>0</v>
      </c>
      <c r="G37" s="20">
        <v>0</v>
      </c>
      <c r="H37" s="20">
        <f>ROUND(D37*F37, 0)</f>
        <v>0</v>
      </c>
      <c r="I37" s="20">
        <f>ROUND(D37*G37, 0)</f>
        <v>0</v>
      </c>
    </row>
    <row r="38" spans="1:9" x14ac:dyDescent="0.25">
      <c r="D38" s="33"/>
    </row>
    <row r="39" spans="1:9" ht="38.25" x14ac:dyDescent="0.25">
      <c r="A39" s="18">
        <v>2</v>
      </c>
      <c r="B39" s="19" t="s">
        <v>109</v>
      </c>
      <c r="C39" s="19" t="s">
        <v>121</v>
      </c>
      <c r="D39" s="22">
        <v>40</v>
      </c>
      <c r="E39" s="19" t="s">
        <v>45</v>
      </c>
      <c r="F39" s="20">
        <v>0</v>
      </c>
      <c r="G39" s="20">
        <v>0</v>
      </c>
      <c r="H39" s="20">
        <f>ROUND(D39*F39, 0)</f>
        <v>0</v>
      </c>
      <c r="I39" s="20">
        <f>ROUND(D39*G39, 0)</f>
        <v>0</v>
      </c>
    </row>
    <row r="40" spans="1:9" x14ac:dyDescent="0.25">
      <c r="D40" s="33"/>
    </row>
    <row r="41" spans="1:9" ht="76.5" x14ac:dyDescent="0.25">
      <c r="A41" s="18">
        <v>3</v>
      </c>
      <c r="B41" s="19" t="s">
        <v>70</v>
      </c>
      <c r="C41" s="19" t="s">
        <v>71</v>
      </c>
      <c r="D41" s="22">
        <v>72</v>
      </c>
      <c r="E41" s="19" t="s">
        <v>45</v>
      </c>
      <c r="F41" s="20">
        <v>0</v>
      </c>
      <c r="G41" s="20">
        <v>0</v>
      </c>
      <c r="H41" s="20">
        <f>ROUND(D41*F41, 0)</f>
        <v>0</v>
      </c>
      <c r="I41" s="20">
        <f>ROUND(D41*G41, 0)</f>
        <v>0</v>
      </c>
    </row>
    <row r="42" spans="1:9" x14ac:dyDescent="0.25">
      <c r="D42" s="33"/>
    </row>
    <row r="43" spans="1:9" ht="89.25" x14ac:dyDescent="0.25">
      <c r="A43" s="18">
        <v>4</v>
      </c>
      <c r="B43" s="19" t="s">
        <v>72</v>
      </c>
      <c r="C43" s="19" t="s">
        <v>73</v>
      </c>
      <c r="D43" s="22">
        <v>252</v>
      </c>
      <c r="E43" s="19" t="s">
        <v>45</v>
      </c>
      <c r="F43" s="22">
        <v>0</v>
      </c>
      <c r="G43" s="22">
        <v>0</v>
      </c>
      <c r="H43" s="20">
        <f>ROUND(D43*F43, 0)</f>
        <v>0</v>
      </c>
      <c r="I43" s="20">
        <f>ROUND(D43*G43, 0)</f>
        <v>0</v>
      </c>
    </row>
    <row r="44" spans="1:9" x14ac:dyDescent="0.25">
      <c r="C44" s="21"/>
    </row>
    <row r="45" spans="1:9" ht="89.25" x14ac:dyDescent="0.25">
      <c r="A45" s="18">
        <v>5</v>
      </c>
      <c r="B45" s="19" t="s">
        <v>74</v>
      </c>
      <c r="C45" s="19" t="s">
        <v>75</v>
      </c>
      <c r="D45" s="22">
        <v>797</v>
      </c>
      <c r="E45" s="19" t="s">
        <v>45</v>
      </c>
      <c r="F45" s="22">
        <v>0</v>
      </c>
      <c r="G45" s="22">
        <v>0</v>
      </c>
      <c r="H45" s="20">
        <f>ROUND(D45*F45, 0)</f>
        <v>0</v>
      </c>
      <c r="I45" s="20">
        <f>ROUND(D45*G45, 0)</f>
        <v>0</v>
      </c>
    </row>
    <row r="46" spans="1:9" x14ac:dyDescent="0.25">
      <c r="F46" s="22"/>
      <c r="G46" s="22"/>
    </row>
    <row r="47" spans="1:9" ht="63.75" x14ac:dyDescent="0.25">
      <c r="A47" s="18">
        <v>6</v>
      </c>
      <c r="B47" s="19" t="s">
        <v>76</v>
      </c>
      <c r="C47" s="19" t="s">
        <v>77</v>
      </c>
      <c r="D47" s="22">
        <v>9</v>
      </c>
      <c r="E47" s="19" t="s">
        <v>36</v>
      </c>
      <c r="F47" s="20">
        <v>0</v>
      </c>
      <c r="G47" s="20">
        <v>0</v>
      </c>
      <c r="H47" s="20">
        <f>ROUND(D47*F47, 0)</f>
        <v>0</v>
      </c>
      <c r="I47" s="20">
        <f>ROUND(D47*G47, 0)</f>
        <v>0</v>
      </c>
    </row>
    <row r="49" spans="1:9" ht="76.5" x14ac:dyDescent="0.25">
      <c r="A49" s="18">
        <v>7</v>
      </c>
      <c r="B49" s="19" t="s">
        <v>78</v>
      </c>
      <c r="C49" s="19" t="s">
        <v>79</v>
      </c>
      <c r="D49" s="22">
        <v>3</v>
      </c>
      <c r="E49" s="19" t="s">
        <v>36</v>
      </c>
      <c r="F49" s="20">
        <v>0</v>
      </c>
      <c r="G49" s="20">
        <v>0</v>
      </c>
      <c r="H49" s="20">
        <f>ROUND(D49*F49, 0)</f>
        <v>0</v>
      </c>
      <c r="I49" s="20">
        <f>ROUND(D49*G49, 0)</f>
        <v>0</v>
      </c>
    </row>
    <row r="50" spans="1:9" x14ac:dyDescent="0.25">
      <c r="D50" s="33"/>
    </row>
    <row r="51" spans="1:9" ht="38.25" x14ac:dyDescent="0.25">
      <c r="A51" s="18">
        <v>8</v>
      </c>
      <c r="B51" s="19" t="s">
        <v>80</v>
      </c>
      <c r="C51" s="21" t="s">
        <v>81</v>
      </c>
      <c r="D51" s="22">
        <v>43</v>
      </c>
      <c r="E51" s="19" t="s">
        <v>36</v>
      </c>
      <c r="F51" s="20">
        <v>0</v>
      </c>
      <c r="G51" s="20">
        <v>0</v>
      </c>
      <c r="H51" s="20">
        <f>ROUND(D51*F51, 0)</f>
        <v>0</v>
      </c>
      <c r="I51" s="20">
        <f>ROUND(D51*G51, 0)</f>
        <v>0</v>
      </c>
    </row>
    <row r="52" spans="1:9" x14ac:dyDescent="0.25">
      <c r="D52" s="33"/>
    </row>
    <row r="53" spans="1:9" ht="51" x14ac:dyDescent="0.25">
      <c r="A53" s="18">
        <v>9</v>
      </c>
      <c r="B53" s="19" t="s">
        <v>82</v>
      </c>
      <c r="C53" s="21" t="s">
        <v>83</v>
      </c>
      <c r="D53" s="22">
        <v>60</v>
      </c>
      <c r="E53" s="19" t="s">
        <v>36</v>
      </c>
      <c r="F53" s="20">
        <v>0</v>
      </c>
      <c r="G53" s="20">
        <v>0</v>
      </c>
      <c r="H53" s="20">
        <f>ROUND(D53*F53, 0)</f>
        <v>0</v>
      </c>
      <c r="I53" s="20">
        <f>ROUND(D53*G53, 0)</f>
        <v>0</v>
      </c>
    </row>
    <row r="54" spans="1:9" x14ac:dyDescent="0.25">
      <c r="D54" s="33"/>
    </row>
    <row r="55" spans="1:9" ht="78" x14ac:dyDescent="0.25">
      <c r="A55" s="18">
        <v>10</v>
      </c>
      <c r="B55" s="19" t="s">
        <v>84</v>
      </c>
      <c r="C55" s="21" t="s">
        <v>85</v>
      </c>
      <c r="D55" s="22">
        <v>38</v>
      </c>
      <c r="E55" s="19" t="s">
        <v>37</v>
      </c>
      <c r="F55" s="20">
        <v>0</v>
      </c>
      <c r="G55" s="20">
        <v>0</v>
      </c>
      <c r="H55" s="20">
        <f>ROUND(D55*F55, 0)</f>
        <v>0</v>
      </c>
      <c r="I55" s="20">
        <f>ROUND(D55*G55, 0)</f>
        <v>0</v>
      </c>
    </row>
    <row r="56" spans="1:9" x14ac:dyDescent="0.25">
      <c r="D56" s="33"/>
    </row>
    <row r="57" spans="1:9" ht="78" x14ac:dyDescent="0.25">
      <c r="A57" s="18">
        <v>11</v>
      </c>
      <c r="B57" s="19" t="s">
        <v>86</v>
      </c>
      <c r="C57" s="21" t="s">
        <v>87</v>
      </c>
      <c r="D57" s="22">
        <v>6</v>
      </c>
      <c r="E57" s="19" t="s">
        <v>37</v>
      </c>
      <c r="F57" s="20">
        <v>0</v>
      </c>
      <c r="G57" s="20">
        <v>0</v>
      </c>
      <c r="H57" s="20">
        <f>ROUND(D57*F57, 0)</f>
        <v>0</v>
      </c>
      <c r="I57" s="20">
        <f>ROUND(D57*G57, 0)</f>
        <v>0</v>
      </c>
    </row>
    <row r="58" spans="1:9" x14ac:dyDescent="0.25">
      <c r="C58" s="21"/>
    </row>
    <row r="59" spans="1:9" x14ac:dyDescent="0.25">
      <c r="A59" s="18">
        <v>12</v>
      </c>
      <c r="B59" s="19" t="s">
        <v>88</v>
      </c>
      <c r="C59" s="21" t="s">
        <v>122</v>
      </c>
      <c r="D59" s="22">
        <v>100</v>
      </c>
      <c r="E59" s="19" t="s">
        <v>37</v>
      </c>
      <c r="F59" s="20">
        <v>0</v>
      </c>
      <c r="G59" s="20">
        <v>0</v>
      </c>
      <c r="H59" s="20">
        <f>ROUND(D59*F59, 0)</f>
        <v>0</v>
      </c>
      <c r="I59" s="20">
        <f>ROUND(D59*G59, 0)</f>
        <v>0</v>
      </c>
    </row>
    <row r="60" spans="1:9" x14ac:dyDescent="0.25">
      <c r="D60" s="33"/>
    </row>
    <row r="61" spans="1:9" ht="38.25" x14ac:dyDescent="0.25">
      <c r="A61" s="18">
        <v>13</v>
      </c>
      <c r="B61" s="19" t="s">
        <v>89</v>
      </c>
      <c r="C61" s="21" t="s">
        <v>90</v>
      </c>
      <c r="D61" s="22">
        <v>131</v>
      </c>
      <c r="E61" s="19" t="s">
        <v>38</v>
      </c>
      <c r="F61" s="20">
        <v>0</v>
      </c>
      <c r="G61" s="20">
        <v>0</v>
      </c>
      <c r="H61" s="20">
        <f>ROUND(D61*F61, 0)</f>
        <v>0</v>
      </c>
      <c r="I61" s="20">
        <f>ROUND(D61*G61, 0)</f>
        <v>0</v>
      </c>
    </row>
    <row r="62" spans="1:9" x14ac:dyDescent="0.25">
      <c r="D62" s="33"/>
    </row>
    <row r="63" spans="1:9" ht="38.25" x14ac:dyDescent="0.25">
      <c r="A63" s="18">
        <v>14</v>
      </c>
      <c r="B63" s="19" t="s">
        <v>91</v>
      </c>
      <c r="C63" s="21" t="s">
        <v>92</v>
      </c>
      <c r="D63" s="22">
        <v>194</v>
      </c>
      <c r="E63" s="19" t="s">
        <v>38</v>
      </c>
      <c r="F63" s="20">
        <v>0</v>
      </c>
      <c r="G63" s="20">
        <v>0</v>
      </c>
      <c r="H63" s="20">
        <f>ROUND(D63*F63, 0)</f>
        <v>0</v>
      </c>
      <c r="I63" s="20">
        <f>ROUND(D63*G63, 0)</f>
        <v>0</v>
      </c>
    </row>
    <row r="64" spans="1:9" x14ac:dyDescent="0.25">
      <c r="D64" s="33"/>
    </row>
    <row r="65" spans="1:9" ht="51" x14ac:dyDescent="0.25">
      <c r="A65" s="18">
        <v>15</v>
      </c>
      <c r="B65" s="19" t="s">
        <v>93</v>
      </c>
      <c r="C65" s="21" t="s">
        <v>94</v>
      </c>
      <c r="D65" s="22">
        <v>86</v>
      </c>
      <c r="E65" s="19" t="s">
        <v>36</v>
      </c>
      <c r="F65" s="20">
        <v>0</v>
      </c>
      <c r="G65" s="20">
        <v>0</v>
      </c>
      <c r="H65" s="20">
        <f>ROUND(D65*F65, 0)</f>
        <v>0</v>
      </c>
      <c r="I65" s="20">
        <f>ROUND(D65*G65, 0)</f>
        <v>0</v>
      </c>
    </row>
    <row r="66" spans="1:9" x14ac:dyDescent="0.25">
      <c r="C66" s="21"/>
    </row>
    <row r="67" spans="1:9" ht="63.75" x14ac:dyDescent="0.25">
      <c r="A67" s="18">
        <v>16</v>
      </c>
      <c r="B67" s="23" t="s">
        <v>111</v>
      </c>
      <c r="C67" s="24" t="s">
        <v>112</v>
      </c>
      <c r="D67" s="35">
        <v>23</v>
      </c>
      <c r="E67" s="23" t="s">
        <v>36</v>
      </c>
      <c r="F67" s="34">
        <v>0</v>
      </c>
      <c r="G67" s="34">
        <v>0</v>
      </c>
      <c r="H67" s="20">
        <f>ROUND(D67*F67, 0)</f>
        <v>0</v>
      </c>
      <c r="I67" s="20">
        <f>ROUND(D67*G67, 0)</f>
        <v>0</v>
      </c>
    </row>
    <row r="68" spans="1:9" x14ac:dyDescent="0.25">
      <c r="D68" s="33"/>
    </row>
    <row r="69" spans="1:9" ht="63.75" x14ac:dyDescent="0.25">
      <c r="A69" s="18">
        <v>17</v>
      </c>
      <c r="B69" s="19" t="s">
        <v>95</v>
      </c>
      <c r="C69" s="21" t="s">
        <v>96</v>
      </c>
      <c r="D69" s="22">
        <v>32</v>
      </c>
      <c r="E69" s="19" t="s">
        <v>36</v>
      </c>
      <c r="F69" s="20">
        <v>0</v>
      </c>
      <c r="G69" s="20">
        <v>0</v>
      </c>
      <c r="H69" s="20">
        <f>ROUND(D69*F69, 0)</f>
        <v>0</v>
      </c>
      <c r="I69" s="20">
        <f>ROUND(D69*G69, 0)</f>
        <v>0</v>
      </c>
    </row>
    <row r="70" spans="1:9" x14ac:dyDescent="0.25">
      <c r="D70" s="33"/>
    </row>
    <row r="71" spans="1:9" ht="63.75" x14ac:dyDescent="0.25">
      <c r="A71" s="18">
        <v>18</v>
      </c>
      <c r="B71" s="19" t="s">
        <v>97</v>
      </c>
      <c r="C71" s="21" t="s">
        <v>98</v>
      </c>
      <c r="D71" s="22">
        <v>20</v>
      </c>
      <c r="E71" s="19" t="s">
        <v>36</v>
      </c>
      <c r="F71" s="20">
        <v>0</v>
      </c>
      <c r="G71" s="20">
        <v>0</v>
      </c>
      <c r="H71" s="20">
        <f>ROUND(D71*F71, 0)</f>
        <v>0</v>
      </c>
      <c r="I71" s="20">
        <f>ROUND(D71*G71, 0)</f>
        <v>0</v>
      </c>
    </row>
    <row r="72" spans="1:9" x14ac:dyDescent="0.25">
      <c r="C72" s="21"/>
    </row>
    <row r="73" spans="1:9" x14ac:dyDescent="0.25">
      <c r="A73" s="18">
        <v>19</v>
      </c>
      <c r="B73" s="19" t="s">
        <v>68</v>
      </c>
      <c r="C73" s="21" t="s">
        <v>119</v>
      </c>
      <c r="D73" s="22">
        <v>1</v>
      </c>
      <c r="E73" s="19" t="s">
        <v>36</v>
      </c>
      <c r="F73" s="20">
        <v>0</v>
      </c>
      <c r="G73" s="20">
        <v>0</v>
      </c>
      <c r="H73" s="20">
        <f>ROUND(D73*F73, 0)</f>
        <v>0</v>
      </c>
      <c r="I73" s="20">
        <f>ROUND(D73*G73, 0)</f>
        <v>0</v>
      </c>
    </row>
    <row r="74" spans="1:9" x14ac:dyDescent="0.25">
      <c r="D74" s="33"/>
    </row>
    <row r="75" spans="1:9" ht="63.75" x14ac:dyDescent="0.25">
      <c r="A75" s="18">
        <v>20</v>
      </c>
      <c r="B75" s="19" t="s">
        <v>99</v>
      </c>
      <c r="C75" s="21" t="s">
        <v>100</v>
      </c>
      <c r="D75" s="22">
        <v>164</v>
      </c>
      <c r="E75" s="19" t="s">
        <v>38</v>
      </c>
      <c r="F75" s="20">
        <v>0</v>
      </c>
      <c r="G75" s="20">
        <v>0</v>
      </c>
      <c r="H75" s="20">
        <f>ROUND(D75*F75, 0)</f>
        <v>0</v>
      </c>
      <c r="I75" s="20">
        <f>ROUND(D75*G75, 0)</f>
        <v>0</v>
      </c>
    </row>
    <row r="76" spans="1:9" s="23" customFormat="1" x14ac:dyDescent="0.25">
      <c r="A76" s="39"/>
      <c r="D76" s="38"/>
      <c r="F76" s="34"/>
      <c r="G76" s="34"/>
      <c r="H76" s="34"/>
      <c r="I76" s="34"/>
    </row>
    <row r="77" spans="1:9" s="23" customFormat="1" ht="51" x14ac:dyDescent="0.25">
      <c r="A77" s="39">
        <v>21</v>
      </c>
      <c r="B77" s="23" t="s">
        <v>101</v>
      </c>
      <c r="C77" s="24" t="s">
        <v>102</v>
      </c>
      <c r="D77" s="35">
        <v>82</v>
      </c>
      <c r="E77" s="23" t="s">
        <v>36</v>
      </c>
      <c r="F77" s="34">
        <v>0</v>
      </c>
      <c r="G77" s="34">
        <v>0</v>
      </c>
      <c r="H77" s="34">
        <f>ROUND(D77*F77, 0)</f>
        <v>0</v>
      </c>
      <c r="I77" s="34">
        <f>ROUND(D77*G77, 0)</f>
        <v>0</v>
      </c>
    </row>
    <row r="78" spans="1:9" s="23" customFormat="1" x14ac:dyDescent="0.25">
      <c r="A78" s="39"/>
      <c r="C78" s="24"/>
      <c r="D78" s="35"/>
      <c r="F78" s="34"/>
      <c r="G78" s="34"/>
      <c r="H78" s="34"/>
      <c r="I78" s="34"/>
    </row>
    <row r="79" spans="1:9" s="23" customFormat="1" ht="63.75" x14ac:dyDescent="0.25">
      <c r="A79" s="39">
        <v>22</v>
      </c>
      <c r="B79" s="23" t="s">
        <v>113</v>
      </c>
      <c r="C79" s="24" t="s">
        <v>114</v>
      </c>
      <c r="D79" s="35">
        <v>19</v>
      </c>
      <c r="E79" s="23" t="s">
        <v>37</v>
      </c>
      <c r="F79" s="34">
        <v>0</v>
      </c>
      <c r="G79" s="34">
        <v>0</v>
      </c>
      <c r="H79" s="34">
        <f>ROUND(D79*F79, 0)</f>
        <v>0</v>
      </c>
      <c r="I79" s="34">
        <f>ROUND(D79*G79, 0)</f>
        <v>0</v>
      </c>
    </row>
    <row r="80" spans="1:9" s="23" customFormat="1" x14ac:dyDescent="0.25">
      <c r="A80" s="39"/>
      <c r="C80" s="24"/>
      <c r="D80" s="34"/>
      <c r="F80" s="34"/>
      <c r="G80" s="34"/>
      <c r="H80" s="34"/>
      <c r="I80" s="34"/>
    </row>
    <row r="81" spans="1:9" s="23" customFormat="1" ht="65.25" x14ac:dyDescent="0.25">
      <c r="A81" s="39">
        <v>23</v>
      </c>
      <c r="B81" s="23" t="s">
        <v>115</v>
      </c>
      <c r="C81" s="24" t="s">
        <v>116</v>
      </c>
      <c r="D81" s="35">
        <v>19</v>
      </c>
      <c r="E81" s="23" t="s">
        <v>37</v>
      </c>
      <c r="F81" s="34">
        <v>0</v>
      </c>
      <c r="G81" s="34">
        <v>0</v>
      </c>
      <c r="H81" s="34">
        <f>ROUND(D81*F81, 0)</f>
        <v>0</v>
      </c>
      <c r="I81" s="34">
        <f>ROUND(D81*G81, 0)</f>
        <v>0</v>
      </c>
    </row>
    <row r="82" spans="1:9" x14ac:dyDescent="0.25">
      <c r="C82" s="21"/>
      <c r="D82" s="33"/>
    </row>
    <row r="83" spans="1:9" ht="25.5" x14ac:dyDescent="0.25">
      <c r="A83" s="18">
        <v>24</v>
      </c>
      <c r="B83" s="19" t="s">
        <v>103</v>
      </c>
      <c r="C83" s="21" t="s">
        <v>104</v>
      </c>
      <c r="D83" s="22">
        <v>324</v>
      </c>
      <c r="E83" s="19" t="s">
        <v>45</v>
      </c>
      <c r="F83" s="20">
        <v>0</v>
      </c>
      <c r="G83" s="20">
        <v>0</v>
      </c>
      <c r="H83" s="20">
        <f>ROUND(D83*F83, 0)</f>
        <v>0</v>
      </c>
      <c r="I83" s="20">
        <f>ROUND(D83*G83, 0)</f>
        <v>0</v>
      </c>
    </row>
    <row r="84" spans="1:9" x14ac:dyDescent="0.25">
      <c r="C84" s="21"/>
    </row>
    <row r="85" spans="1:9" ht="25.5" x14ac:dyDescent="0.25">
      <c r="A85" s="18">
        <v>25</v>
      </c>
      <c r="B85" s="19" t="s">
        <v>105</v>
      </c>
      <c r="C85" s="19" t="s">
        <v>106</v>
      </c>
      <c r="D85" s="22">
        <v>797</v>
      </c>
      <c r="E85" s="19" t="s">
        <v>45</v>
      </c>
      <c r="F85" s="20">
        <v>0</v>
      </c>
      <c r="G85" s="20">
        <v>0</v>
      </c>
      <c r="H85" s="20">
        <f>ROUND(D85*F85, 0)</f>
        <v>0</v>
      </c>
      <c r="I85" s="20">
        <f>ROUND(D85*G85, 0)</f>
        <v>0</v>
      </c>
    </row>
    <row r="86" spans="1:9" x14ac:dyDescent="0.25">
      <c r="C86" s="21"/>
      <c r="D86" s="33"/>
    </row>
    <row r="87" spans="1:9" x14ac:dyDescent="0.25">
      <c r="A87" s="18">
        <v>26</v>
      </c>
      <c r="B87" s="19" t="s">
        <v>107</v>
      </c>
      <c r="C87" s="21" t="s">
        <v>108</v>
      </c>
      <c r="D87" s="22">
        <v>1253</v>
      </c>
      <c r="E87" s="19" t="s">
        <v>45</v>
      </c>
      <c r="F87" s="20">
        <v>0</v>
      </c>
      <c r="G87" s="20">
        <v>0</v>
      </c>
      <c r="H87" s="20">
        <f>ROUND(D87*F87, 0)</f>
        <v>0</v>
      </c>
      <c r="I87" s="20">
        <f>ROUND(D87*G87, 0)</f>
        <v>0</v>
      </c>
    </row>
    <row r="89" spans="1:9" x14ac:dyDescent="0.25">
      <c r="A89" s="11"/>
      <c r="B89" s="12"/>
      <c r="C89" s="12" t="s">
        <v>44</v>
      </c>
      <c r="D89" s="32"/>
      <c r="E89" s="12"/>
      <c r="F89" s="13"/>
      <c r="G89" s="13"/>
      <c r="H89" s="13">
        <f>ROUND(SUM(H36:H88),0)</f>
        <v>0</v>
      </c>
      <c r="I89" s="13">
        <f>ROUND(SUM(I36:I88),0)</f>
        <v>0</v>
      </c>
    </row>
    <row r="91" spans="1:9" x14ac:dyDescent="0.25">
      <c r="C91" s="14" t="s">
        <v>25</v>
      </c>
    </row>
    <row r="93" spans="1:9" ht="38.25" x14ac:dyDescent="0.25">
      <c r="A93" s="18">
        <v>1</v>
      </c>
      <c r="B93" s="19" t="s">
        <v>117</v>
      </c>
      <c r="C93" s="19" t="s">
        <v>118</v>
      </c>
      <c r="D93" s="22">
        <v>147</v>
      </c>
      <c r="E93" s="19" t="s">
        <v>38</v>
      </c>
      <c r="F93" s="20">
        <v>0</v>
      </c>
      <c r="G93" s="20">
        <v>0</v>
      </c>
      <c r="H93" s="20">
        <f>ROUND(D93*F93, 0)</f>
        <v>0</v>
      </c>
      <c r="I93" s="20">
        <f>ROUND(D93*G93, 0)</f>
        <v>0</v>
      </c>
    </row>
    <row r="95" spans="1:9" x14ac:dyDescent="0.25">
      <c r="A95" s="11"/>
      <c r="B95" s="12"/>
      <c r="C95" s="12" t="s">
        <v>44</v>
      </c>
      <c r="D95" s="32"/>
      <c r="E95" s="12"/>
      <c r="F95" s="13"/>
      <c r="G95" s="13"/>
      <c r="H95" s="13">
        <f>SUM(H93:H94)</f>
        <v>0</v>
      </c>
      <c r="I95" s="13">
        <f>SUM(I93:I94)</f>
        <v>0</v>
      </c>
    </row>
  </sheetData>
  <pageMargins left="0.23622047244094491" right="0.23622047244094491" top="0.70866141732283472" bottom="0.70866141732283472" header="0.43307086614173229" footer="0.43307086614173229"/>
  <pageSetup paperSize="9" scale="97" firstPageNumber="4294963191" orientation="portrait" useFirstPageNumber="1" r:id="rId1"/>
  <headerFooter>
    <oddHeader>&amp;L&amp;"Times New Roman CE,Félkövér"&amp;10Tételes költségvetés csapadék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Záradék közművezeték</vt:lpstr>
      <vt:lpstr>Összesítő közművezeték</vt:lpstr>
      <vt:lpstr>Tételes költségvetés közmű</vt:lpstr>
      <vt:lpstr>'Tételes költségvetés közmű'!Nyomtatási_cím</vt:lpstr>
      <vt:lpstr>'Tételes költségvetés közmű'!Nyomtatási_terület</vt:lpstr>
      <vt:lpstr>'Záradék közművezeték'!Nyomtatási_terület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Kósa János</cp:lastModifiedBy>
  <cp:lastPrinted>2019-01-28T19:25:34Z</cp:lastPrinted>
  <dcterms:created xsi:type="dcterms:W3CDTF">2018-06-21T18:58:52Z</dcterms:created>
  <dcterms:modified xsi:type="dcterms:W3CDTF">2019-07-08T11:57:00Z</dcterms:modified>
</cp:coreProperties>
</file>